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wnloads\SEMPRO\PENELITIAN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L27" i="1"/>
  <c r="L23" i="1"/>
  <c r="L22" i="1"/>
  <c r="I26" i="1"/>
  <c r="I25" i="1"/>
  <c r="I24" i="1"/>
  <c r="I23" i="1"/>
  <c r="I22" i="1"/>
  <c r="L26" i="1"/>
  <c r="L25" i="1"/>
  <c r="J16" i="1"/>
  <c r="I16" i="1"/>
  <c r="J15" i="1"/>
  <c r="I15" i="1"/>
  <c r="I27" i="1"/>
  <c r="I21" i="1"/>
  <c r="J14" i="1"/>
  <c r="I14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2" i="1"/>
  <c r="D2" i="1"/>
  <c r="L24" i="1" l="1"/>
</calcChain>
</file>

<file path=xl/sharedStrings.xml><?xml version="1.0" encoding="utf-8"?>
<sst xmlns="http://schemas.openxmlformats.org/spreadsheetml/2006/main" count="60" uniqueCount="60">
  <si>
    <t>NO</t>
  </si>
  <si>
    <t xml:space="preserve">NAMA </t>
  </si>
  <si>
    <t>BENAR PRE</t>
  </si>
  <si>
    <t>NILAI PRE</t>
  </si>
  <si>
    <t>BENAR POST</t>
  </si>
  <si>
    <t>NILAI POST</t>
  </si>
  <si>
    <t>ABID</t>
  </si>
  <si>
    <t>GIAN AYU</t>
  </si>
  <si>
    <t>ALDO</t>
  </si>
  <si>
    <t>FIONA</t>
  </si>
  <si>
    <t>AVARA A</t>
  </si>
  <si>
    <t>FIKA DWI</t>
  </si>
  <si>
    <t>ANDARANI</t>
  </si>
  <si>
    <t>REYHAN</t>
  </si>
  <si>
    <t>NURUL</t>
  </si>
  <si>
    <t>KIARA</t>
  </si>
  <si>
    <t>KESYA</t>
  </si>
  <si>
    <t>ALFA</t>
  </si>
  <si>
    <t>RAISSA</t>
  </si>
  <si>
    <t>NAILA</t>
  </si>
  <si>
    <t>NOVITA</t>
  </si>
  <si>
    <t>NASYA</t>
  </si>
  <si>
    <t>ZAIM</t>
  </si>
  <si>
    <t>NADYA</t>
  </si>
  <si>
    <t>SALSA</t>
  </si>
  <si>
    <t>LARAS</t>
  </si>
  <si>
    <t>ANANDA</t>
  </si>
  <si>
    <t>RANGGA</t>
  </si>
  <si>
    <t>ATHAR</t>
  </si>
  <si>
    <t>SETO</t>
  </si>
  <si>
    <t>ANINDYA PUTRI</t>
  </si>
  <si>
    <t>NIBRAS</t>
  </si>
  <si>
    <t>M SAPUTRA</t>
  </si>
  <si>
    <t>ZAKI</t>
  </si>
  <si>
    <t>TIARA</t>
  </si>
  <si>
    <t>MAULANA</t>
  </si>
  <si>
    <t>sebelum</t>
  </si>
  <si>
    <t xml:space="preserve">sesudah </t>
  </si>
  <si>
    <t>RATARATA</t>
  </si>
  <si>
    <t>SIMP BAKU</t>
  </si>
  <si>
    <t>VARIAND</t>
  </si>
  <si>
    <t>DK</t>
  </si>
  <si>
    <t>KRITERIA :</t>
  </si>
  <si>
    <t>TERIMA H0 APABILA -t tabel &lt; t hitung &lt; t tabel</t>
  </si>
  <si>
    <t>SELISIH RATA2</t>
  </si>
  <si>
    <t>VAR 1/N1</t>
  </si>
  <si>
    <t>VAR 2/N2</t>
  </si>
  <si>
    <t>KOEF KORELASO</t>
  </si>
  <si>
    <t>2 KOEF KOR</t>
  </si>
  <si>
    <t>SIMPANGAN BAKU/AKARN1</t>
  </si>
  <si>
    <t>SIMPANGAN BAKU/AKARN2</t>
  </si>
  <si>
    <t>n1 +n2 -2</t>
  </si>
  <si>
    <t>rumus 2 pemb</t>
  </si>
  <si>
    <t>rumus 1 pemb</t>
  </si>
  <si>
    <t>pembilang</t>
  </si>
  <si>
    <t>akar pemb</t>
  </si>
  <si>
    <t xml:space="preserve">uji T </t>
  </si>
  <si>
    <t>t tabel</t>
  </si>
  <si>
    <t>status</t>
  </si>
  <si>
    <t>Ha diterima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</si>
</sst>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7" formatCode="0.000"/>
  </numFmts>
  <fonts count="1" x14ac:knownFonts="1"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0" xfId="0" applyFill="1" applyAlignment="1">
      <alignment horizontal="center"/>
    </xf>
    <xf numFmtId="167" fontId="0" fillId="0" borderId="1" xfId="0" applyNumberFormat="1" applyBorder="1"/>
    <xf numFmtId="167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95250</xdr:rowOff>
    </xdr:from>
    <xdr:to>
      <xdr:col>15</xdr:col>
      <xdr:colOff>314325</xdr:colOff>
      <xdr:row>9</xdr:row>
      <xdr:rowOff>123825</xdr:rowOff>
    </xdr:to>
    <xdr:sp macro="" textlink="">
      <xdr:nvSpPr>
        <xdr:cNvPr id="2" name="Rectangle 1"/>
        <xdr:cNvSpPr/>
      </xdr:nvSpPr>
      <xdr:spPr>
        <a:xfrm>
          <a:off x="4600575" y="95250"/>
          <a:ext cx="5476875" cy="1743075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id-ID" sz="1100"/>
            <a:t>Pertanyaan:</a:t>
          </a:r>
          <a:r>
            <a:rPr lang="id-ID" sz="1100" baseline="0"/>
            <a:t> apakah ada hubungan </a:t>
          </a:r>
          <a:r>
            <a:rPr lang="id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antara penggunaan media pembelajaran </a:t>
          </a:r>
          <a:r>
            <a:rPr lang="id-ID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Multiply Card</a:t>
          </a:r>
          <a:r>
            <a:rPr lang="id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terhadap hasil belajar matematika pada siswa kelas IV SD N Kahuman?</a:t>
          </a:r>
        </a:p>
        <a:p>
          <a:pPr algn="l"/>
          <a:endParaRPr lang="id-ID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d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Hipotesis:</a:t>
          </a:r>
        </a:p>
        <a:p>
          <a:pPr algn="l"/>
          <a:r>
            <a:rPr lang="id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H0</a:t>
          </a:r>
          <a:r>
            <a:rPr lang="id-ID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id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Tidak ada hubungan antara penggunaan media pembelajaran </a:t>
          </a:r>
          <a:r>
            <a:rPr lang="id-ID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Multiply Card</a:t>
          </a:r>
          <a:r>
            <a:rPr lang="id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terhadap hasil belajar matematika pada siswa kelas IV SD N Kahuman</a:t>
          </a:r>
        </a:p>
        <a:p>
          <a:pPr algn="l"/>
          <a:r>
            <a:rPr lang="id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 : Ada</a:t>
          </a:r>
          <a:r>
            <a:rPr lang="id-ID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</a:t>
          </a:r>
          <a:r>
            <a:rPr lang="id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ubungan antara penggunaan media pembelajaran </a:t>
          </a:r>
          <a:r>
            <a:rPr lang="id-ID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Multiply Card</a:t>
          </a:r>
          <a:r>
            <a:rPr lang="id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terhadap hasil belajar matematika pada siswa kelas IV SD N Kahuman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11</xdr:row>
          <xdr:rowOff>57150</xdr:rowOff>
        </xdr:from>
        <xdr:to>
          <xdr:col>16</xdr:col>
          <xdr:colOff>495300</xdr:colOff>
          <xdr:row>15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38100</xdr:colOff>
      <xdr:row>18</xdr:row>
      <xdr:rowOff>95250</xdr:rowOff>
    </xdr:from>
    <xdr:ext cx="184731" cy="264560"/>
    <xdr:sp macro="" textlink="">
      <xdr:nvSpPr>
        <xdr:cNvPr id="4" name="TextBox 3"/>
        <xdr:cNvSpPr txBox="1"/>
      </xdr:nvSpPr>
      <xdr:spPr>
        <a:xfrm>
          <a:off x="880110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d-ID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tabSelected="1" topLeftCell="A9" workbookViewId="0">
      <selection activeCell="L30" sqref="L30"/>
    </sheetView>
  </sheetViews>
  <sheetFormatPr defaultRowHeight="15" x14ac:dyDescent="0.25"/>
  <cols>
    <col min="3" max="3" width="12.5703125" customWidth="1"/>
    <col min="4" max="4" width="11.7109375" customWidth="1"/>
    <col min="5" max="6" width="12.42578125" customWidth="1"/>
    <col min="8" max="8" width="26" customWidth="1"/>
    <col min="9" max="9" width="11.140625" customWidth="1"/>
    <col min="12" max="12" width="9.5703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0" x14ac:dyDescent="0.25">
      <c r="A2">
        <v>1</v>
      </c>
      <c r="B2" t="s">
        <v>6</v>
      </c>
      <c r="C2">
        <v>7</v>
      </c>
      <c r="D2" s="1">
        <f>($C2*2)/3</f>
        <v>4.666666666666667</v>
      </c>
      <c r="E2">
        <v>12</v>
      </c>
      <c r="F2" s="1">
        <f t="shared" ref="F2:F31" si="0">($E2*2)/3</f>
        <v>8</v>
      </c>
    </row>
    <row r="3" spans="1:10" x14ac:dyDescent="0.25">
      <c r="A3">
        <v>2</v>
      </c>
      <c r="B3" t="s">
        <v>7</v>
      </c>
      <c r="C3">
        <v>3</v>
      </c>
      <c r="D3" s="1">
        <f t="shared" ref="D3:D31" si="1">($C3*2)/3</f>
        <v>2</v>
      </c>
      <c r="E3">
        <v>9</v>
      </c>
      <c r="F3" s="1">
        <f t="shared" si="0"/>
        <v>6</v>
      </c>
    </row>
    <row r="4" spans="1:10" x14ac:dyDescent="0.25">
      <c r="A4">
        <v>3</v>
      </c>
      <c r="B4" t="s">
        <v>8</v>
      </c>
      <c r="C4">
        <v>5</v>
      </c>
      <c r="D4" s="1">
        <f t="shared" si="1"/>
        <v>3.3333333333333335</v>
      </c>
      <c r="E4">
        <v>10</v>
      </c>
      <c r="F4" s="1">
        <f t="shared" si="0"/>
        <v>6.666666666666667</v>
      </c>
    </row>
    <row r="5" spans="1:10" x14ac:dyDescent="0.25">
      <c r="A5">
        <v>4</v>
      </c>
      <c r="B5" t="s">
        <v>9</v>
      </c>
      <c r="C5">
        <v>3</v>
      </c>
      <c r="D5" s="1">
        <f t="shared" si="1"/>
        <v>2</v>
      </c>
      <c r="E5">
        <v>9</v>
      </c>
      <c r="F5" s="1">
        <f t="shared" si="0"/>
        <v>6</v>
      </c>
    </row>
    <row r="6" spans="1:10" x14ac:dyDescent="0.25">
      <c r="A6">
        <v>5</v>
      </c>
      <c r="B6" t="s">
        <v>10</v>
      </c>
      <c r="C6">
        <v>5</v>
      </c>
      <c r="D6" s="1">
        <f t="shared" si="1"/>
        <v>3.3333333333333335</v>
      </c>
      <c r="E6">
        <v>10</v>
      </c>
      <c r="F6" s="1">
        <f>($E6*2)/3</f>
        <v>6.666666666666667</v>
      </c>
    </row>
    <row r="7" spans="1:10" x14ac:dyDescent="0.25">
      <c r="A7">
        <v>6</v>
      </c>
      <c r="B7" t="s">
        <v>11</v>
      </c>
      <c r="C7">
        <v>3</v>
      </c>
      <c r="D7" s="1">
        <f t="shared" si="1"/>
        <v>2</v>
      </c>
      <c r="E7">
        <v>10</v>
      </c>
      <c r="F7" s="1">
        <f t="shared" si="0"/>
        <v>6.666666666666667</v>
      </c>
    </row>
    <row r="8" spans="1:10" x14ac:dyDescent="0.25">
      <c r="A8">
        <v>7</v>
      </c>
      <c r="B8" t="s">
        <v>12</v>
      </c>
      <c r="C8">
        <v>12</v>
      </c>
      <c r="D8" s="1">
        <f t="shared" si="1"/>
        <v>8</v>
      </c>
      <c r="E8">
        <v>14</v>
      </c>
      <c r="F8" s="1">
        <f t="shared" si="0"/>
        <v>9.3333333333333339</v>
      </c>
    </row>
    <row r="9" spans="1:10" x14ac:dyDescent="0.25">
      <c r="A9">
        <v>8</v>
      </c>
      <c r="B9" t="s">
        <v>13</v>
      </c>
      <c r="C9">
        <v>3</v>
      </c>
      <c r="D9" s="1">
        <f t="shared" si="1"/>
        <v>2</v>
      </c>
      <c r="E9">
        <v>10</v>
      </c>
      <c r="F9" s="1">
        <f t="shared" si="0"/>
        <v>6.666666666666667</v>
      </c>
    </row>
    <row r="10" spans="1:10" x14ac:dyDescent="0.25">
      <c r="A10">
        <v>9</v>
      </c>
      <c r="B10" t="s">
        <v>14</v>
      </c>
      <c r="C10">
        <v>11</v>
      </c>
      <c r="D10" s="1">
        <f t="shared" si="1"/>
        <v>7.333333333333333</v>
      </c>
      <c r="E10">
        <v>14</v>
      </c>
      <c r="F10" s="1">
        <f t="shared" si="0"/>
        <v>9.3333333333333339</v>
      </c>
    </row>
    <row r="11" spans="1:10" x14ac:dyDescent="0.25">
      <c r="A11">
        <v>10</v>
      </c>
      <c r="B11" t="s">
        <v>15</v>
      </c>
      <c r="C11">
        <v>7</v>
      </c>
      <c r="D11" s="1">
        <f t="shared" si="1"/>
        <v>4.666666666666667</v>
      </c>
      <c r="E11">
        <v>15</v>
      </c>
      <c r="F11" s="1">
        <f t="shared" si="0"/>
        <v>10</v>
      </c>
    </row>
    <row r="12" spans="1:10" x14ac:dyDescent="0.25">
      <c r="A12">
        <v>11</v>
      </c>
      <c r="B12" t="s">
        <v>16</v>
      </c>
      <c r="C12">
        <v>6</v>
      </c>
      <c r="D12" s="1">
        <f t="shared" si="1"/>
        <v>4</v>
      </c>
      <c r="E12">
        <v>10</v>
      </c>
      <c r="F12" s="1">
        <f t="shared" si="0"/>
        <v>6.666666666666667</v>
      </c>
    </row>
    <row r="13" spans="1:10" x14ac:dyDescent="0.25">
      <c r="A13">
        <v>12</v>
      </c>
      <c r="B13" t="s">
        <v>17</v>
      </c>
      <c r="C13">
        <v>10</v>
      </c>
      <c r="D13" s="1">
        <f t="shared" si="1"/>
        <v>6.666666666666667</v>
      </c>
      <c r="E13">
        <v>14</v>
      </c>
      <c r="F13" s="1">
        <f t="shared" si="0"/>
        <v>9.3333333333333339</v>
      </c>
      <c r="H13" s="2"/>
      <c r="I13" s="2" t="s">
        <v>36</v>
      </c>
      <c r="J13" s="2" t="s">
        <v>37</v>
      </c>
    </row>
    <row r="14" spans="1:10" x14ac:dyDescent="0.25">
      <c r="A14">
        <v>13</v>
      </c>
      <c r="B14" t="s">
        <v>18</v>
      </c>
      <c r="C14">
        <v>14</v>
      </c>
      <c r="D14" s="1">
        <f t="shared" si="1"/>
        <v>9.3333333333333339</v>
      </c>
      <c r="E14">
        <v>12</v>
      </c>
      <c r="F14" s="1">
        <f t="shared" si="0"/>
        <v>8</v>
      </c>
      <c r="H14" s="2" t="s">
        <v>38</v>
      </c>
      <c r="I14" s="3">
        <f>AVERAGE(D2:D31)</f>
        <v>5.6222222222222227</v>
      </c>
      <c r="J14" s="3">
        <f>AVERAGE(F2:F31)</f>
        <v>7.9333333333333345</v>
      </c>
    </row>
    <row r="15" spans="1:10" x14ac:dyDescent="0.25">
      <c r="A15">
        <v>14</v>
      </c>
      <c r="B15" t="s">
        <v>19</v>
      </c>
      <c r="C15">
        <v>12</v>
      </c>
      <c r="D15" s="1">
        <f t="shared" si="1"/>
        <v>8</v>
      </c>
      <c r="E15">
        <v>12</v>
      </c>
      <c r="F15" s="1">
        <f t="shared" si="0"/>
        <v>8</v>
      </c>
      <c r="H15" s="2" t="s">
        <v>39</v>
      </c>
      <c r="I15" s="5">
        <f>STDEV(D2:D31)</f>
        <v>2.5351677165846978</v>
      </c>
      <c r="J15" s="5">
        <f>STDEV(F2:F31)</f>
        <v>1.6362746212098103</v>
      </c>
    </row>
    <row r="16" spans="1:10" x14ac:dyDescent="0.25">
      <c r="A16">
        <v>15</v>
      </c>
      <c r="B16" t="s">
        <v>20</v>
      </c>
      <c r="C16">
        <v>11</v>
      </c>
      <c r="D16" s="1">
        <f t="shared" si="1"/>
        <v>7.333333333333333</v>
      </c>
      <c r="E16">
        <v>13</v>
      </c>
      <c r="F16" s="1">
        <f t="shared" si="0"/>
        <v>8.6666666666666661</v>
      </c>
      <c r="H16" s="2" t="s">
        <v>40</v>
      </c>
      <c r="I16" s="5">
        <f>VAR(D2:D31)</f>
        <v>6.4270753512132694</v>
      </c>
      <c r="J16" s="5">
        <f>VAR(F2:F31)</f>
        <v>2.677394636015308</v>
      </c>
    </row>
    <row r="17" spans="1:13" x14ac:dyDescent="0.25">
      <c r="A17">
        <v>16</v>
      </c>
      <c r="B17" t="s">
        <v>21</v>
      </c>
      <c r="C17">
        <v>15</v>
      </c>
      <c r="D17" s="1">
        <f t="shared" si="1"/>
        <v>10</v>
      </c>
      <c r="E17">
        <v>14</v>
      </c>
      <c r="F17" s="1">
        <f t="shared" si="0"/>
        <v>9.3333333333333339</v>
      </c>
      <c r="H17" s="2" t="s">
        <v>41</v>
      </c>
      <c r="I17" s="2" t="s">
        <v>51</v>
      </c>
      <c r="J17" s="2">
        <v>58</v>
      </c>
    </row>
    <row r="18" spans="1:13" x14ac:dyDescent="0.25">
      <c r="A18">
        <v>17</v>
      </c>
      <c r="B18" t="s">
        <v>22</v>
      </c>
      <c r="C18">
        <v>13</v>
      </c>
      <c r="D18" s="1">
        <f t="shared" si="1"/>
        <v>8.6666666666666661</v>
      </c>
      <c r="E18">
        <v>13</v>
      </c>
      <c r="F18" s="1">
        <f t="shared" si="0"/>
        <v>8.6666666666666661</v>
      </c>
    </row>
    <row r="19" spans="1:13" x14ac:dyDescent="0.25">
      <c r="A19">
        <v>18</v>
      </c>
      <c r="B19" t="s">
        <v>23</v>
      </c>
      <c r="C19">
        <v>10</v>
      </c>
      <c r="D19" s="1">
        <f t="shared" si="1"/>
        <v>6.666666666666667</v>
      </c>
      <c r="E19">
        <v>11</v>
      </c>
      <c r="F19" s="1">
        <f t="shared" si="0"/>
        <v>7.333333333333333</v>
      </c>
      <c r="H19" t="s">
        <v>42</v>
      </c>
      <c r="I19" s="4" t="s">
        <v>43</v>
      </c>
      <c r="J19" s="4"/>
      <c r="K19" s="4"/>
      <c r="L19" s="4"/>
      <c r="M19" s="4"/>
    </row>
    <row r="20" spans="1:13" x14ac:dyDescent="0.25">
      <c r="A20">
        <v>19</v>
      </c>
      <c r="B20" t="s">
        <v>24</v>
      </c>
      <c r="C20">
        <v>14</v>
      </c>
      <c r="D20" s="1">
        <f t="shared" si="1"/>
        <v>9.3333333333333339</v>
      </c>
      <c r="E20">
        <v>14</v>
      </c>
      <c r="F20" s="1">
        <f t="shared" si="0"/>
        <v>9.3333333333333339</v>
      </c>
    </row>
    <row r="21" spans="1:13" x14ac:dyDescent="0.25">
      <c r="A21">
        <v>20</v>
      </c>
      <c r="B21" t="s">
        <v>25</v>
      </c>
      <c r="C21">
        <v>3</v>
      </c>
      <c r="D21" s="1">
        <f t="shared" si="1"/>
        <v>2</v>
      </c>
      <c r="E21">
        <v>5</v>
      </c>
      <c r="F21" s="1">
        <f t="shared" si="0"/>
        <v>3.3333333333333335</v>
      </c>
      <c r="H21" s="2" t="s">
        <v>44</v>
      </c>
      <c r="I21" s="3">
        <f>I14-J14</f>
        <v>-2.3111111111111118</v>
      </c>
    </row>
    <row r="22" spans="1:13" x14ac:dyDescent="0.25">
      <c r="A22">
        <v>21</v>
      </c>
      <c r="B22" t="s">
        <v>26</v>
      </c>
      <c r="C22">
        <v>8</v>
      </c>
      <c r="D22" s="1">
        <f t="shared" si="1"/>
        <v>5.333333333333333</v>
      </c>
      <c r="E22">
        <v>13</v>
      </c>
      <c r="F22" s="1">
        <f t="shared" si="0"/>
        <v>8.6666666666666661</v>
      </c>
      <c r="H22" s="2" t="s">
        <v>45</v>
      </c>
      <c r="I22" s="5">
        <f>I16/30</f>
        <v>0.21423584504044232</v>
      </c>
      <c r="J22" t="s">
        <v>53</v>
      </c>
      <c r="L22" s="6">
        <f>I22+I23</f>
        <v>0.30348233290761928</v>
      </c>
    </row>
    <row r="23" spans="1:13" x14ac:dyDescent="0.25">
      <c r="A23">
        <v>22</v>
      </c>
      <c r="B23" t="s">
        <v>27</v>
      </c>
      <c r="C23">
        <v>4</v>
      </c>
      <c r="D23" s="1">
        <f t="shared" si="1"/>
        <v>2.6666666666666665</v>
      </c>
      <c r="E23">
        <v>13</v>
      </c>
      <c r="F23" s="1">
        <f t="shared" si="0"/>
        <v>8.6666666666666661</v>
      </c>
      <c r="H23" s="2" t="s">
        <v>46</v>
      </c>
      <c r="I23" s="5">
        <f>J16/30</f>
        <v>8.9246487867176941E-2</v>
      </c>
      <c r="J23" t="s">
        <v>52</v>
      </c>
      <c r="L23" s="6">
        <f>I25*I26*I27</f>
        <v>0.18523627075351137</v>
      </c>
    </row>
    <row r="24" spans="1:13" x14ac:dyDescent="0.25">
      <c r="A24">
        <v>23</v>
      </c>
      <c r="B24" t="s">
        <v>28</v>
      </c>
      <c r="C24">
        <v>7</v>
      </c>
      <c r="D24" s="1">
        <f t="shared" si="1"/>
        <v>4.666666666666667</v>
      </c>
      <c r="E24">
        <v>14</v>
      </c>
      <c r="F24" s="1">
        <f t="shared" si="0"/>
        <v>9.3333333333333339</v>
      </c>
      <c r="H24" s="2" t="s">
        <v>47</v>
      </c>
      <c r="I24" s="5">
        <f>PEARSON(D2:D31,F2:F31)</f>
        <v>0.66981427323397458</v>
      </c>
      <c r="K24" t="s">
        <v>54</v>
      </c>
      <c r="L24" s="6">
        <f>L22-L23</f>
        <v>0.11824606215410791</v>
      </c>
    </row>
    <row r="25" spans="1:13" x14ac:dyDescent="0.25">
      <c r="A25">
        <v>24</v>
      </c>
      <c r="B25" t="s">
        <v>29</v>
      </c>
      <c r="C25">
        <v>6</v>
      </c>
      <c r="D25" s="1">
        <f t="shared" si="1"/>
        <v>4</v>
      </c>
      <c r="E25">
        <v>7</v>
      </c>
      <c r="F25" s="1">
        <f t="shared" si="0"/>
        <v>4.666666666666667</v>
      </c>
      <c r="H25" s="2" t="s">
        <v>48</v>
      </c>
      <c r="I25" s="5">
        <f>2*I24</f>
        <v>1.3396285464679492</v>
      </c>
      <c r="K25" t="s">
        <v>55</v>
      </c>
      <c r="L25" s="6">
        <f>L24^0.05</f>
        <v>0.89875089181886381</v>
      </c>
    </row>
    <row r="26" spans="1:13" x14ac:dyDescent="0.25">
      <c r="A26">
        <v>25</v>
      </c>
      <c r="B26" t="s">
        <v>30</v>
      </c>
      <c r="C26">
        <v>9</v>
      </c>
      <c r="D26" s="1">
        <f t="shared" si="1"/>
        <v>6</v>
      </c>
      <c r="E26">
        <v>14</v>
      </c>
      <c r="F26" s="1">
        <f t="shared" si="0"/>
        <v>9.3333333333333339</v>
      </c>
      <c r="H26" s="2" t="s">
        <v>49</v>
      </c>
      <c r="I26" s="5">
        <f>I15/(30)^0.5</f>
        <v>0.4628561818107676</v>
      </c>
      <c r="K26" s="7" t="s">
        <v>56</v>
      </c>
      <c r="L26" s="7">
        <f>I21/L25</f>
        <v>-2.5714701728239264</v>
      </c>
    </row>
    <row r="27" spans="1:13" x14ac:dyDescent="0.25">
      <c r="A27">
        <v>26</v>
      </c>
      <c r="B27" t="s">
        <v>31</v>
      </c>
      <c r="C27">
        <v>14</v>
      </c>
      <c r="D27" s="1">
        <f t="shared" si="1"/>
        <v>9.3333333333333339</v>
      </c>
      <c r="E27">
        <v>15</v>
      </c>
      <c r="F27" s="1">
        <f t="shared" si="0"/>
        <v>10</v>
      </c>
      <c r="H27" s="2" t="s">
        <v>50</v>
      </c>
      <c r="I27" s="5">
        <f>J15/(30)^0.5</f>
        <v>0.29874150676994471</v>
      </c>
      <c r="K27" s="8" t="s">
        <v>57</v>
      </c>
      <c r="L27" s="8">
        <f>TINV(0.05,58)</f>
        <v>2.0017174841452352</v>
      </c>
    </row>
    <row r="28" spans="1:13" x14ac:dyDescent="0.25">
      <c r="A28">
        <v>27</v>
      </c>
      <c r="B28" t="s">
        <v>32</v>
      </c>
      <c r="C28">
        <v>9</v>
      </c>
      <c r="D28" s="1">
        <f t="shared" si="1"/>
        <v>6</v>
      </c>
      <c r="E28">
        <v>11</v>
      </c>
      <c r="F28" s="1">
        <f t="shared" si="0"/>
        <v>7.333333333333333</v>
      </c>
      <c r="K28" t="s">
        <v>58</v>
      </c>
      <c r="L28" t="str">
        <f>IF(-L27&lt;=L27&lt;=L27,"H0 diterima","H0 ditolak")</f>
        <v>H0 ditolak</v>
      </c>
    </row>
    <row r="29" spans="1:13" x14ac:dyDescent="0.25">
      <c r="A29">
        <v>28</v>
      </c>
      <c r="B29" t="s">
        <v>33</v>
      </c>
      <c r="C29">
        <v>11</v>
      </c>
      <c r="D29" s="1">
        <f t="shared" si="1"/>
        <v>7.333333333333333</v>
      </c>
      <c r="E29">
        <v>13</v>
      </c>
      <c r="F29" s="1">
        <f t="shared" si="0"/>
        <v>8.6666666666666661</v>
      </c>
      <c r="L29" t="s">
        <v>59</v>
      </c>
    </row>
    <row r="30" spans="1:13" x14ac:dyDescent="0.25">
      <c r="A30">
        <v>29</v>
      </c>
      <c r="B30" t="s">
        <v>34</v>
      </c>
      <c r="C30">
        <v>8</v>
      </c>
      <c r="D30" s="1">
        <f t="shared" si="1"/>
        <v>5.333333333333333</v>
      </c>
      <c r="E30">
        <v>11</v>
      </c>
      <c r="F30" s="1">
        <f t="shared" si="0"/>
        <v>7.333333333333333</v>
      </c>
    </row>
    <row r="31" spans="1:13" x14ac:dyDescent="0.25">
      <c r="A31">
        <v>30</v>
      </c>
      <c r="B31" t="s">
        <v>35</v>
      </c>
      <c r="C31">
        <v>10</v>
      </c>
      <c r="D31" s="1">
        <f t="shared" si="1"/>
        <v>6.666666666666667</v>
      </c>
      <c r="E31">
        <v>15</v>
      </c>
      <c r="F31" s="1">
        <f t="shared" si="0"/>
        <v>10</v>
      </c>
    </row>
  </sheetData>
  <mergeCells count="1">
    <mergeCell ref="I19:M1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10</xdr:col>
                <xdr:colOff>314325</xdr:colOff>
                <xdr:row>11</xdr:row>
                <xdr:rowOff>57150</xdr:rowOff>
              </from>
              <to>
                <xdr:col>16</xdr:col>
                <xdr:colOff>485775</xdr:colOff>
                <xdr:row>15</xdr:row>
                <xdr:rowOff>142875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2022-04-18T17:57:44Z</dcterms:created>
  <dcterms:modified xsi:type="dcterms:W3CDTF">2022-04-18T18:34:20Z</dcterms:modified>
</cp:coreProperties>
</file>