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5600" windowHeight="14840" activeTab="1"/>
  </bookViews>
  <sheets>
    <sheet name="K. EKSPERIMEN" sheetId="1" r:id="rId1"/>
    <sheet name="K. KONTROL" sheetId="2" r:id="rId2"/>
    <sheet name="Sheet3" sheetId="3" r:id="rId3"/>
    <sheet name="EKSPERIMEN " sheetId="4" r:id="rId4"/>
    <sheet name="KONTROL" sheetId="5" r:id="rId5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4" l="1"/>
  <c r="L3" i="2"/>
  <c r="M3" i="2"/>
  <c r="L4" i="2"/>
  <c r="M4" i="2"/>
  <c r="L5" i="2"/>
  <c r="M5" i="2"/>
  <c r="L6" i="2"/>
  <c r="M6" i="2"/>
  <c r="L7" i="2"/>
  <c r="M7" i="2"/>
  <c r="L8" i="2"/>
  <c r="M8" i="2"/>
  <c r="L9" i="2"/>
  <c r="M9" i="2"/>
  <c r="L10" i="2"/>
  <c r="M10" i="2"/>
  <c r="L11" i="2"/>
  <c r="M11" i="2"/>
  <c r="L12" i="2"/>
  <c r="M12" i="2"/>
  <c r="L13" i="2"/>
  <c r="M13" i="2"/>
  <c r="L14" i="2"/>
  <c r="M14" i="2"/>
  <c r="L15" i="2"/>
  <c r="M15" i="2"/>
  <c r="L16" i="2"/>
  <c r="M16" i="2"/>
  <c r="L17" i="2"/>
  <c r="M17" i="2"/>
  <c r="L18" i="2"/>
  <c r="M18" i="2"/>
  <c r="L19" i="2"/>
  <c r="M19" i="2"/>
  <c r="L20" i="2"/>
  <c r="M20" i="2"/>
  <c r="L21" i="2"/>
  <c r="M21" i="2"/>
  <c r="L22" i="2"/>
  <c r="M22" i="2"/>
  <c r="L23" i="2"/>
  <c r="M23" i="2"/>
  <c r="L24" i="2"/>
  <c r="M24" i="2"/>
  <c r="L25" i="2"/>
  <c r="M25" i="2"/>
  <c r="L26" i="2"/>
  <c r="M26" i="2"/>
  <c r="L27" i="2"/>
  <c r="M27" i="2"/>
  <c r="L28" i="2"/>
  <c r="M28" i="2"/>
  <c r="L29" i="2"/>
  <c r="M29" i="2"/>
  <c r="L30" i="2"/>
  <c r="M30" i="2"/>
  <c r="L31" i="2"/>
  <c r="M31" i="2"/>
  <c r="L32" i="2"/>
  <c r="M32" i="2"/>
  <c r="L33" i="2"/>
  <c r="M33" i="2"/>
  <c r="L34" i="2"/>
  <c r="M34" i="2"/>
  <c r="N3" i="2"/>
  <c r="L3" i="1"/>
  <c r="M3" i="1"/>
  <c r="L4" i="1"/>
  <c r="M4" i="1"/>
  <c r="L5" i="1"/>
  <c r="M5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N3" i="1"/>
  <c r="T2" i="1"/>
  <c r="T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" i="1"/>
  <c r="U2" i="2"/>
  <c r="U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E39" i="1"/>
  <c r="E35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" i="2"/>
  <c r="E38" i="1"/>
  <c r="E37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" i="1"/>
  <c r="F13" i="1"/>
  <c r="F30" i="1"/>
  <c r="F31" i="1"/>
  <c r="F19" i="1"/>
  <c r="F14" i="1"/>
  <c r="F10" i="1"/>
  <c r="F34" i="1"/>
  <c r="F26" i="1"/>
  <c r="F27" i="1"/>
  <c r="F15" i="1"/>
  <c r="F35" i="1"/>
  <c r="F32" i="1"/>
  <c r="F20" i="1"/>
  <c r="F8" i="1"/>
  <c r="F21" i="1"/>
  <c r="F28" i="1"/>
  <c r="F22" i="1"/>
  <c r="F4" i="1"/>
  <c r="F16" i="1"/>
  <c r="F23" i="1"/>
  <c r="F17" i="1"/>
  <c r="F5" i="1"/>
  <c r="F6" i="1"/>
  <c r="F25" i="1"/>
  <c r="F24" i="1"/>
  <c r="F29" i="1"/>
  <c r="F33" i="1"/>
  <c r="F36" i="1"/>
  <c r="F11" i="1"/>
  <c r="F9" i="1"/>
  <c r="F7" i="1"/>
  <c r="F3" i="1"/>
  <c r="F12" i="1"/>
  <c r="F18" i="1"/>
  <c r="F37" i="1"/>
</calcChain>
</file>

<file path=xl/sharedStrings.xml><?xml version="1.0" encoding="utf-8"?>
<sst xmlns="http://schemas.openxmlformats.org/spreadsheetml/2006/main" count="201" uniqueCount="109">
  <si>
    <t>NO</t>
  </si>
  <si>
    <t>KS</t>
  </si>
  <si>
    <t>Xi</t>
  </si>
  <si>
    <t>Xi2</t>
  </si>
  <si>
    <t>Fi</t>
  </si>
  <si>
    <t>Fk</t>
  </si>
  <si>
    <t>Fi.Xi</t>
  </si>
  <si>
    <t>Zi</t>
  </si>
  <si>
    <t>F(Zi)</t>
  </si>
  <si>
    <t>S(Zi)</t>
  </si>
  <si>
    <t>F(Zi)-S(Zi)</t>
  </si>
  <si>
    <t>Lt</t>
  </si>
  <si>
    <t>E.1</t>
  </si>
  <si>
    <t>E.2</t>
  </si>
  <si>
    <t>E.3</t>
  </si>
  <si>
    <t>E.4</t>
  </si>
  <si>
    <t>E.5</t>
  </si>
  <si>
    <t>E.6</t>
  </si>
  <si>
    <t>E.7</t>
  </si>
  <si>
    <t>E.8</t>
  </si>
  <si>
    <t>E.9</t>
  </si>
  <si>
    <t>E.10</t>
  </si>
  <si>
    <t>E.11</t>
  </si>
  <si>
    <t>E.12</t>
  </si>
  <si>
    <t>E.13</t>
  </si>
  <si>
    <t>E.14</t>
  </si>
  <si>
    <t>E.15</t>
  </si>
  <si>
    <t>E.16</t>
  </si>
  <si>
    <t>E.17</t>
  </si>
  <si>
    <t>E.18</t>
  </si>
  <si>
    <t>E.19</t>
  </si>
  <si>
    <t>E.20</t>
  </si>
  <si>
    <t>E.21</t>
  </si>
  <si>
    <t>E.22</t>
  </si>
  <si>
    <t>E.23</t>
  </si>
  <si>
    <t>E.24</t>
  </si>
  <si>
    <t>E.25</t>
  </si>
  <si>
    <t>E.26</t>
  </si>
  <si>
    <t>E.27</t>
  </si>
  <si>
    <t>E.28</t>
  </si>
  <si>
    <t>E.29</t>
  </si>
  <si>
    <t>E.30</t>
  </si>
  <si>
    <t>E.31</t>
  </si>
  <si>
    <t>E.32</t>
  </si>
  <si>
    <t>E.33</t>
  </si>
  <si>
    <t>E.34</t>
  </si>
  <si>
    <t>K.01</t>
  </si>
  <si>
    <t>K.02</t>
  </si>
  <si>
    <t>K.03</t>
  </si>
  <si>
    <t>K.04</t>
  </si>
  <si>
    <t>K.05</t>
  </si>
  <si>
    <t>K.06</t>
  </si>
  <si>
    <t>K.07</t>
  </si>
  <si>
    <t>K.08</t>
  </si>
  <si>
    <t>K.09</t>
  </si>
  <si>
    <t>K.10</t>
  </si>
  <si>
    <t>K.11</t>
  </si>
  <si>
    <t>K.12</t>
  </si>
  <si>
    <t>K.13</t>
  </si>
  <si>
    <t>K.14</t>
  </si>
  <si>
    <t>K.15</t>
  </si>
  <si>
    <t>K.16</t>
  </si>
  <si>
    <t>K.17</t>
  </si>
  <si>
    <t>K.18</t>
  </si>
  <si>
    <t>K.19</t>
  </si>
  <si>
    <t>K.20</t>
  </si>
  <si>
    <t>K.21</t>
  </si>
  <si>
    <t>K.22</t>
  </si>
  <si>
    <t>K.23</t>
  </si>
  <si>
    <t>K.24</t>
  </si>
  <si>
    <t>K.25</t>
  </si>
  <si>
    <t>K.26</t>
  </si>
  <si>
    <t>K.27</t>
  </si>
  <si>
    <t>K.28</t>
  </si>
  <si>
    <t>K.29</t>
  </si>
  <si>
    <t>K.30</t>
  </si>
  <si>
    <t>K.31</t>
  </si>
  <si>
    <t>K.32</t>
  </si>
  <si>
    <t>ST</t>
  </si>
  <si>
    <t>RATA RATA</t>
  </si>
  <si>
    <t>SD</t>
  </si>
  <si>
    <t>RATA</t>
  </si>
  <si>
    <t>L0</t>
  </si>
  <si>
    <t>Lo</t>
  </si>
  <si>
    <t>E.01</t>
  </si>
  <si>
    <t>E.02</t>
  </si>
  <si>
    <t>E.03</t>
  </si>
  <si>
    <t>E.04</t>
  </si>
  <si>
    <t>E.05</t>
  </si>
  <si>
    <t>E.06</t>
  </si>
  <si>
    <t>E.07</t>
  </si>
  <si>
    <t>E.08</t>
  </si>
  <si>
    <t>E.09</t>
  </si>
  <si>
    <t>79,17</t>
  </si>
  <si>
    <t>83,34</t>
  </si>
  <si>
    <t>87,50</t>
  </si>
  <si>
    <t>91,67</t>
  </si>
  <si>
    <t>95,84</t>
  </si>
  <si>
    <t>100,00</t>
  </si>
  <si>
    <t xml:space="preserve">Minat Baca Tinggi </t>
  </si>
  <si>
    <t>JUMLAH</t>
  </si>
  <si>
    <t>MAX</t>
  </si>
  <si>
    <t>MIN</t>
  </si>
  <si>
    <t>Minat Baca Rendah</t>
  </si>
  <si>
    <t>62,50</t>
  </si>
  <si>
    <t>66,67</t>
  </si>
  <si>
    <t>70,84</t>
  </si>
  <si>
    <t>75,00</t>
  </si>
  <si>
    <t>Minat Baca Tinggi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</si>
</sst>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Time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4" fillId="0" borderId="1" xfId="0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9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9"/>
  <sheetViews>
    <sheetView zoomScale="64" zoomScaleNormal="64" zoomScalePageLayoutView="64" workbookViewId="0">
      <selection activeCell="E39" sqref="E39"/>
    </sheetView>
  </sheetViews>
  <sheetFormatPr baseColWidth="10" defaultColWidth="8.83203125" defaultRowHeight="14" x14ac:dyDescent="0"/>
  <cols>
    <col min="1" max="1" width="5.1640625" customWidth="1"/>
    <col min="2" max="2" width="4.1640625" customWidth="1"/>
    <col min="3" max="3" width="5.5" customWidth="1"/>
    <col min="4" max="4" width="4.5" customWidth="1"/>
    <col min="5" max="5" width="6.5" customWidth="1"/>
    <col min="6" max="6" width="11.5" customWidth="1"/>
    <col min="7" max="7" width="4.1640625" customWidth="1"/>
    <col min="8" max="8" width="3.83203125" customWidth="1"/>
    <col min="9" max="9" width="7.33203125" customWidth="1"/>
    <col min="10" max="10" width="6.33203125" customWidth="1"/>
    <col min="11" max="11" width="7.83203125" customWidth="1"/>
    <col min="12" max="12" width="7.5" customWidth="1"/>
    <col min="13" max="13" width="7.6640625" customWidth="1"/>
    <col min="14" max="14" width="6.6640625" customWidth="1"/>
    <col min="15" max="15" width="6" customWidth="1"/>
    <col min="16" max="16" width="11.5" bestFit="1" customWidth="1"/>
    <col min="21" max="21" width="14.83203125" customWidth="1"/>
  </cols>
  <sheetData>
    <row r="2" spans="1:20">
      <c r="B2" s="1" t="s">
        <v>0</v>
      </c>
      <c r="C2" s="1" t="s">
        <v>1</v>
      </c>
      <c r="D2" s="1" t="s">
        <v>78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82</v>
      </c>
      <c r="O2" s="1" t="s">
        <v>11</v>
      </c>
      <c r="S2" t="s">
        <v>81</v>
      </c>
      <c r="T2">
        <f>AVERAGE(E3:E36)</f>
        <v>82.84676470588235</v>
      </c>
    </row>
    <row r="3" spans="1:20">
      <c r="A3">
        <v>1</v>
      </c>
      <c r="B3">
        <v>2</v>
      </c>
      <c r="C3" t="s">
        <v>13</v>
      </c>
      <c r="D3">
        <v>60</v>
      </c>
      <c r="E3">
        <v>62.5</v>
      </c>
      <c r="F3">
        <f t="shared" ref="F3:F36" si="0">(E3*E3)</f>
        <v>3906.25</v>
      </c>
      <c r="G3">
        <v>2</v>
      </c>
      <c r="H3">
        <v>2</v>
      </c>
      <c r="I3">
        <f>(G3*E3)</f>
        <v>125</v>
      </c>
      <c r="J3" s="4">
        <f>STANDARDIZE(E3,T$2,T$3)</f>
        <v>-1.8435331218827118</v>
      </c>
      <c r="K3" s="3">
        <v>3.2800000000000003E-2</v>
      </c>
      <c r="L3" s="3">
        <f t="shared" ref="L3:L36" si="1">A3/A$36</f>
        <v>2.9411764705882353E-2</v>
      </c>
      <c r="M3" s="3">
        <f>ABS(K3-L3)</f>
        <v>3.3882352941176502E-3</v>
      </c>
      <c r="N3" s="6">
        <f>MAX(M3:M36)</f>
        <v>0.10174705882352941</v>
      </c>
      <c r="O3" s="8">
        <v>0.151</v>
      </c>
      <c r="S3" t="s">
        <v>80</v>
      </c>
      <c r="T3">
        <f>STDEV(E3:E36)</f>
        <v>11.036831649166778</v>
      </c>
    </row>
    <row r="4" spans="1:20">
      <c r="A4">
        <v>2</v>
      </c>
      <c r="B4">
        <v>21</v>
      </c>
      <c r="C4" t="s">
        <v>32</v>
      </c>
      <c r="D4">
        <v>60</v>
      </c>
      <c r="E4">
        <v>62.5</v>
      </c>
      <c r="F4">
        <f t="shared" si="0"/>
        <v>3906.25</v>
      </c>
      <c r="G4">
        <v>2</v>
      </c>
      <c r="H4">
        <v>2</v>
      </c>
      <c r="I4">
        <f t="shared" ref="I4:I36" si="2">(G4*E4)</f>
        <v>125</v>
      </c>
      <c r="J4" s="4">
        <f t="shared" ref="J4:J36" si="3">STANDARDIZE(E4,T$2,T$3)</f>
        <v>-1.8435331218827118</v>
      </c>
      <c r="K4" s="3">
        <v>3.2800000000000003E-2</v>
      </c>
      <c r="L4" s="3">
        <f t="shared" si="1"/>
        <v>5.8823529411764705E-2</v>
      </c>
      <c r="M4" s="3">
        <f t="shared" ref="M4:M36" si="4">ABS(K4-L4)</f>
        <v>2.6023529411764702E-2</v>
      </c>
      <c r="N4" s="7"/>
      <c r="O4" s="8"/>
    </row>
    <row r="5" spans="1:20">
      <c r="A5">
        <v>3</v>
      </c>
      <c r="B5">
        <v>25</v>
      </c>
      <c r="C5" t="s">
        <v>36</v>
      </c>
      <c r="D5">
        <v>64</v>
      </c>
      <c r="E5">
        <v>66.67</v>
      </c>
      <c r="F5">
        <f t="shared" si="0"/>
        <v>4444.8888999999999</v>
      </c>
      <c r="G5">
        <v>3</v>
      </c>
      <c r="H5">
        <v>5</v>
      </c>
      <c r="I5">
        <f t="shared" si="2"/>
        <v>200.01</v>
      </c>
      <c r="J5" s="4">
        <f t="shared" si="3"/>
        <v>-1.4657072989877133</v>
      </c>
      <c r="K5" s="3">
        <v>7.0699999999999999E-2</v>
      </c>
      <c r="L5" s="3">
        <f t="shared" si="1"/>
        <v>8.8235294117647065E-2</v>
      </c>
      <c r="M5" s="3">
        <f t="shared" si="4"/>
        <v>1.7535294117647066E-2</v>
      </c>
      <c r="N5" s="7"/>
      <c r="O5" s="8"/>
    </row>
    <row r="6" spans="1:20">
      <c r="A6">
        <v>4</v>
      </c>
      <c r="B6">
        <v>26</v>
      </c>
      <c r="C6" t="s">
        <v>37</v>
      </c>
      <c r="D6">
        <v>64</v>
      </c>
      <c r="E6">
        <v>66.67</v>
      </c>
      <c r="F6">
        <f t="shared" si="0"/>
        <v>4444.8888999999999</v>
      </c>
      <c r="G6">
        <v>3</v>
      </c>
      <c r="H6">
        <v>5</v>
      </c>
      <c r="I6">
        <f t="shared" si="2"/>
        <v>200.01</v>
      </c>
      <c r="J6" s="4">
        <f t="shared" si="3"/>
        <v>-1.4657072989877133</v>
      </c>
      <c r="K6" s="3">
        <v>7.0699999999999999E-2</v>
      </c>
      <c r="L6" s="3">
        <f t="shared" si="1"/>
        <v>0.11764705882352941</v>
      </c>
      <c r="M6" s="3">
        <f t="shared" si="4"/>
        <v>4.6947058823529411E-2</v>
      </c>
      <c r="N6" s="7"/>
      <c r="O6" s="8"/>
    </row>
    <row r="7" spans="1:20">
      <c r="A7">
        <v>5</v>
      </c>
      <c r="B7">
        <v>34</v>
      </c>
      <c r="C7" t="s">
        <v>45</v>
      </c>
      <c r="D7">
        <v>64</v>
      </c>
      <c r="E7">
        <v>66.67</v>
      </c>
      <c r="F7">
        <f t="shared" si="0"/>
        <v>4444.8888999999999</v>
      </c>
      <c r="G7">
        <v>3</v>
      </c>
      <c r="H7">
        <v>5</v>
      </c>
      <c r="I7">
        <f t="shared" si="2"/>
        <v>200.01</v>
      </c>
      <c r="J7" s="4">
        <f t="shared" si="3"/>
        <v>-1.4657072989877133</v>
      </c>
      <c r="K7" s="3">
        <v>7.0699999999999999E-2</v>
      </c>
      <c r="L7" s="3">
        <f t="shared" si="1"/>
        <v>0.14705882352941177</v>
      </c>
      <c r="M7" s="3">
        <f t="shared" si="4"/>
        <v>7.6358823529411771E-2</v>
      </c>
      <c r="N7" s="7"/>
      <c r="O7" s="8"/>
    </row>
    <row r="8" spans="1:20">
      <c r="A8">
        <v>6</v>
      </c>
      <c r="B8">
        <v>17</v>
      </c>
      <c r="C8" t="s">
        <v>28</v>
      </c>
      <c r="D8">
        <v>68</v>
      </c>
      <c r="E8">
        <v>70.84</v>
      </c>
      <c r="F8">
        <f t="shared" si="0"/>
        <v>5018.3056000000006</v>
      </c>
      <c r="G8">
        <v>2</v>
      </c>
      <c r="H8">
        <v>7</v>
      </c>
      <c r="I8">
        <f t="shared" si="2"/>
        <v>141.68</v>
      </c>
      <c r="J8" s="4">
        <f t="shared" si="3"/>
        <v>-1.0878814760927149</v>
      </c>
      <c r="K8" s="3">
        <v>0.13780000000000001</v>
      </c>
      <c r="L8" s="3">
        <f t="shared" si="1"/>
        <v>0.17647058823529413</v>
      </c>
      <c r="M8" s="3">
        <f t="shared" si="4"/>
        <v>3.8670588235294123E-2</v>
      </c>
      <c r="N8" s="7"/>
      <c r="O8" s="8"/>
    </row>
    <row r="9" spans="1:20">
      <c r="A9">
        <v>7</v>
      </c>
      <c r="B9">
        <v>33</v>
      </c>
      <c r="C9" t="s">
        <v>44</v>
      </c>
      <c r="D9">
        <v>68</v>
      </c>
      <c r="E9">
        <v>70.84</v>
      </c>
      <c r="F9">
        <f t="shared" si="0"/>
        <v>5018.3056000000006</v>
      </c>
      <c r="G9">
        <v>2</v>
      </c>
      <c r="H9">
        <v>7</v>
      </c>
      <c r="I9">
        <f t="shared" si="2"/>
        <v>141.68</v>
      </c>
      <c r="J9" s="4">
        <f t="shared" si="3"/>
        <v>-1.0878814760927149</v>
      </c>
      <c r="K9" s="3">
        <v>0.13780000000000001</v>
      </c>
      <c r="L9" s="3">
        <f t="shared" si="1"/>
        <v>0.20588235294117646</v>
      </c>
      <c r="M9" s="3">
        <f t="shared" si="4"/>
        <v>6.8082352941176455E-2</v>
      </c>
      <c r="N9" s="7"/>
      <c r="O9" s="8"/>
    </row>
    <row r="10" spans="1:20">
      <c r="A10">
        <v>8</v>
      </c>
      <c r="B10">
        <v>9</v>
      </c>
      <c r="C10" t="s">
        <v>20</v>
      </c>
      <c r="D10">
        <v>72</v>
      </c>
      <c r="E10">
        <v>75</v>
      </c>
      <c r="F10">
        <f t="shared" si="0"/>
        <v>5625</v>
      </c>
      <c r="G10">
        <v>2</v>
      </c>
      <c r="H10">
        <v>9</v>
      </c>
      <c r="I10">
        <f t="shared" si="2"/>
        <v>150</v>
      </c>
      <c r="J10" s="4">
        <f t="shared" si="3"/>
        <v>-0.71096171032696132</v>
      </c>
      <c r="K10" s="3">
        <v>0.23880000000000001</v>
      </c>
      <c r="L10" s="3">
        <f t="shared" si="1"/>
        <v>0.23529411764705882</v>
      </c>
      <c r="M10" s="3">
        <f t="shared" si="4"/>
        <v>3.505882352941192E-3</v>
      </c>
      <c r="N10" s="7"/>
      <c r="O10" s="8"/>
    </row>
    <row r="11" spans="1:20">
      <c r="A11">
        <v>9</v>
      </c>
      <c r="B11">
        <v>32</v>
      </c>
      <c r="C11" t="s">
        <v>43</v>
      </c>
      <c r="D11">
        <v>72</v>
      </c>
      <c r="E11">
        <v>75</v>
      </c>
      <c r="F11">
        <f t="shared" si="0"/>
        <v>5625</v>
      </c>
      <c r="G11">
        <v>2</v>
      </c>
      <c r="H11">
        <v>9</v>
      </c>
      <c r="I11">
        <f t="shared" si="2"/>
        <v>150</v>
      </c>
      <c r="J11" s="4">
        <f t="shared" si="3"/>
        <v>-0.71096171032696132</v>
      </c>
      <c r="K11" s="3">
        <v>0.23880000000000001</v>
      </c>
      <c r="L11" s="3">
        <f t="shared" si="1"/>
        <v>0.26470588235294118</v>
      </c>
      <c r="M11" s="3">
        <f t="shared" si="4"/>
        <v>2.5905882352941167E-2</v>
      </c>
      <c r="N11" s="7"/>
      <c r="O11" s="8"/>
    </row>
    <row r="12" spans="1:20">
      <c r="A12">
        <v>10</v>
      </c>
      <c r="B12">
        <v>3</v>
      </c>
      <c r="C12" t="s">
        <v>14</v>
      </c>
      <c r="D12">
        <v>76</v>
      </c>
      <c r="E12">
        <v>79.17</v>
      </c>
      <c r="F12">
        <f t="shared" si="0"/>
        <v>6267.8888999999999</v>
      </c>
      <c r="G12">
        <v>6</v>
      </c>
      <c r="H12">
        <v>15</v>
      </c>
      <c r="I12">
        <f t="shared" si="2"/>
        <v>475.02</v>
      </c>
      <c r="J12" s="4">
        <f t="shared" si="3"/>
        <v>-0.33313588743196282</v>
      </c>
      <c r="K12" s="3">
        <v>0.37069999999999997</v>
      </c>
      <c r="L12" s="3">
        <f t="shared" si="1"/>
        <v>0.29411764705882354</v>
      </c>
      <c r="M12" s="3">
        <f t="shared" si="4"/>
        <v>7.6582352941176435E-2</v>
      </c>
      <c r="N12" s="7"/>
      <c r="O12" s="8"/>
    </row>
    <row r="13" spans="1:20">
      <c r="A13">
        <v>11</v>
      </c>
      <c r="B13">
        <v>4</v>
      </c>
      <c r="C13" t="s">
        <v>15</v>
      </c>
      <c r="D13">
        <v>76</v>
      </c>
      <c r="E13">
        <v>79.17</v>
      </c>
      <c r="F13">
        <f t="shared" si="0"/>
        <v>6267.8888999999999</v>
      </c>
      <c r="G13">
        <v>6</v>
      </c>
      <c r="H13">
        <v>15</v>
      </c>
      <c r="I13">
        <f t="shared" si="2"/>
        <v>475.02</v>
      </c>
      <c r="J13" s="4">
        <f t="shared" si="3"/>
        <v>-0.33313588743196282</v>
      </c>
      <c r="K13" s="3">
        <v>0.37069999999999997</v>
      </c>
      <c r="L13" s="3">
        <f t="shared" si="1"/>
        <v>0.3235294117647059</v>
      </c>
      <c r="M13" s="3">
        <f t="shared" si="4"/>
        <v>4.7170588235294075E-2</v>
      </c>
      <c r="N13" s="7"/>
      <c r="O13" s="8"/>
    </row>
    <row r="14" spans="1:20">
      <c r="A14">
        <v>12</v>
      </c>
      <c r="B14">
        <v>8</v>
      </c>
      <c r="C14" t="s">
        <v>19</v>
      </c>
      <c r="D14">
        <v>76</v>
      </c>
      <c r="E14">
        <v>79.17</v>
      </c>
      <c r="F14">
        <f t="shared" si="0"/>
        <v>6267.8888999999999</v>
      </c>
      <c r="G14">
        <v>6</v>
      </c>
      <c r="H14">
        <v>15</v>
      </c>
      <c r="I14">
        <f t="shared" si="2"/>
        <v>475.02</v>
      </c>
      <c r="J14" s="4">
        <f t="shared" si="3"/>
        <v>-0.33313588743196282</v>
      </c>
      <c r="K14" s="3">
        <v>0.37069999999999997</v>
      </c>
      <c r="L14" s="3">
        <f t="shared" si="1"/>
        <v>0.35294117647058826</v>
      </c>
      <c r="M14" s="3">
        <f t="shared" si="4"/>
        <v>1.7758823529411716E-2</v>
      </c>
      <c r="N14" s="7"/>
      <c r="O14" s="8"/>
    </row>
    <row r="15" spans="1:20">
      <c r="A15">
        <v>13</v>
      </c>
      <c r="B15">
        <v>13</v>
      </c>
      <c r="C15" t="s">
        <v>24</v>
      </c>
      <c r="D15">
        <v>76</v>
      </c>
      <c r="E15">
        <v>79.17</v>
      </c>
      <c r="F15">
        <f t="shared" si="0"/>
        <v>6267.8888999999999</v>
      </c>
      <c r="G15">
        <v>6</v>
      </c>
      <c r="H15">
        <v>15</v>
      </c>
      <c r="I15">
        <f t="shared" si="2"/>
        <v>475.02</v>
      </c>
      <c r="J15" s="4">
        <f t="shared" si="3"/>
        <v>-0.33313588743196282</v>
      </c>
      <c r="K15" s="3">
        <v>0.37069999999999997</v>
      </c>
      <c r="L15" s="3">
        <f t="shared" si="1"/>
        <v>0.38235294117647056</v>
      </c>
      <c r="M15" s="3">
        <f t="shared" si="4"/>
        <v>1.1652941176470588E-2</v>
      </c>
      <c r="N15" s="7"/>
      <c r="O15" s="8"/>
    </row>
    <row r="16" spans="1:20">
      <c r="A16">
        <v>14</v>
      </c>
      <c r="B16">
        <v>22</v>
      </c>
      <c r="C16" t="s">
        <v>33</v>
      </c>
      <c r="D16">
        <v>76</v>
      </c>
      <c r="E16">
        <v>79.17</v>
      </c>
      <c r="F16">
        <f t="shared" si="0"/>
        <v>6267.8888999999999</v>
      </c>
      <c r="G16">
        <v>6</v>
      </c>
      <c r="H16">
        <v>15</v>
      </c>
      <c r="I16">
        <f t="shared" si="2"/>
        <v>475.02</v>
      </c>
      <c r="J16" s="4">
        <f t="shared" si="3"/>
        <v>-0.33313588743196282</v>
      </c>
      <c r="K16" s="3">
        <v>0.37069999999999997</v>
      </c>
      <c r="L16" s="3">
        <f t="shared" si="1"/>
        <v>0.41176470588235292</v>
      </c>
      <c r="M16" s="3">
        <f t="shared" si="4"/>
        <v>4.1064705882352948E-2</v>
      </c>
      <c r="N16" s="7"/>
      <c r="O16" s="8"/>
    </row>
    <row r="17" spans="1:15">
      <c r="A17">
        <v>15</v>
      </c>
      <c r="B17">
        <v>24</v>
      </c>
      <c r="C17" t="s">
        <v>35</v>
      </c>
      <c r="D17">
        <v>76</v>
      </c>
      <c r="E17">
        <v>79.17</v>
      </c>
      <c r="F17">
        <f t="shared" si="0"/>
        <v>6267.8888999999999</v>
      </c>
      <c r="G17">
        <v>6</v>
      </c>
      <c r="H17">
        <v>15</v>
      </c>
      <c r="I17">
        <f t="shared" si="2"/>
        <v>475.02</v>
      </c>
      <c r="J17" s="4">
        <f t="shared" si="3"/>
        <v>-0.33313588743196282</v>
      </c>
      <c r="K17" s="3">
        <v>0.37069999999999997</v>
      </c>
      <c r="L17" s="3">
        <f t="shared" si="1"/>
        <v>0.44117647058823528</v>
      </c>
      <c r="M17" s="3">
        <f t="shared" si="4"/>
        <v>7.0476470588235307E-2</v>
      </c>
      <c r="N17" s="7"/>
      <c r="O17" s="8"/>
    </row>
    <row r="18" spans="1:15">
      <c r="A18">
        <v>16</v>
      </c>
      <c r="B18">
        <v>1</v>
      </c>
      <c r="C18" t="s">
        <v>12</v>
      </c>
      <c r="D18">
        <v>80</v>
      </c>
      <c r="E18">
        <v>83.34</v>
      </c>
      <c r="F18">
        <f t="shared" si="0"/>
        <v>6945.5556000000006</v>
      </c>
      <c r="G18">
        <v>6</v>
      </c>
      <c r="H18">
        <v>21</v>
      </c>
      <c r="I18">
        <f t="shared" si="2"/>
        <v>500.04</v>
      </c>
      <c r="J18" s="4">
        <f t="shared" si="3"/>
        <v>4.46899354630357E-2</v>
      </c>
      <c r="K18" s="3">
        <v>0.51590000000000003</v>
      </c>
      <c r="L18" s="3">
        <f t="shared" si="1"/>
        <v>0.47058823529411764</v>
      </c>
      <c r="M18" s="3">
        <f t="shared" si="4"/>
        <v>4.5311764705882385E-2</v>
      </c>
      <c r="N18" s="7"/>
      <c r="O18" s="8"/>
    </row>
    <row r="19" spans="1:15">
      <c r="A19">
        <v>17</v>
      </c>
      <c r="B19">
        <v>7</v>
      </c>
      <c r="C19" t="s">
        <v>18</v>
      </c>
      <c r="D19">
        <v>80</v>
      </c>
      <c r="E19">
        <v>83.34</v>
      </c>
      <c r="F19">
        <f t="shared" si="0"/>
        <v>6945.5556000000006</v>
      </c>
      <c r="G19">
        <v>6</v>
      </c>
      <c r="H19">
        <v>21</v>
      </c>
      <c r="I19">
        <f t="shared" si="2"/>
        <v>500.04</v>
      </c>
      <c r="J19" s="4">
        <f t="shared" si="3"/>
        <v>4.46899354630357E-2</v>
      </c>
      <c r="K19" s="3">
        <v>0.51590000000000003</v>
      </c>
      <c r="L19" s="3">
        <f t="shared" si="1"/>
        <v>0.5</v>
      </c>
      <c r="M19" s="3">
        <f t="shared" si="4"/>
        <v>1.5900000000000025E-2</v>
      </c>
      <c r="N19" s="7"/>
      <c r="O19" s="8"/>
    </row>
    <row r="20" spans="1:15">
      <c r="A20">
        <v>18</v>
      </c>
      <c r="B20">
        <v>16</v>
      </c>
      <c r="C20" t="s">
        <v>27</v>
      </c>
      <c r="D20">
        <v>80</v>
      </c>
      <c r="E20">
        <v>83.34</v>
      </c>
      <c r="F20">
        <f t="shared" si="0"/>
        <v>6945.5556000000006</v>
      </c>
      <c r="G20">
        <v>6</v>
      </c>
      <c r="H20">
        <v>21</v>
      </c>
      <c r="I20">
        <f t="shared" si="2"/>
        <v>500.04</v>
      </c>
      <c r="J20" s="4">
        <f t="shared" si="3"/>
        <v>4.46899354630357E-2</v>
      </c>
      <c r="K20" s="3">
        <v>0.51590000000000003</v>
      </c>
      <c r="L20" s="3">
        <f t="shared" si="1"/>
        <v>0.52941176470588236</v>
      </c>
      <c r="M20" s="3">
        <f t="shared" si="4"/>
        <v>1.3511764705882334E-2</v>
      </c>
      <c r="N20" s="7"/>
      <c r="O20" s="8"/>
    </row>
    <row r="21" spans="1:15">
      <c r="A21">
        <v>19</v>
      </c>
      <c r="B21">
        <v>18</v>
      </c>
      <c r="C21" t="s">
        <v>29</v>
      </c>
      <c r="D21">
        <v>80</v>
      </c>
      <c r="E21">
        <v>83.34</v>
      </c>
      <c r="F21">
        <f t="shared" si="0"/>
        <v>6945.5556000000006</v>
      </c>
      <c r="G21">
        <v>6</v>
      </c>
      <c r="H21">
        <v>21</v>
      </c>
      <c r="I21">
        <f t="shared" si="2"/>
        <v>500.04</v>
      </c>
      <c r="J21" s="4">
        <f t="shared" si="3"/>
        <v>4.46899354630357E-2</v>
      </c>
      <c r="K21" s="3">
        <v>0.51590000000000003</v>
      </c>
      <c r="L21" s="3">
        <f t="shared" si="1"/>
        <v>0.55882352941176472</v>
      </c>
      <c r="M21" s="3">
        <f t="shared" si="4"/>
        <v>4.2923529411764694E-2</v>
      </c>
      <c r="N21" s="7"/>
      <c r="O21" s="8"/>
    </row>
    <row r="22" spans="1:15">
      <c r="A22">
        <v>20</v>
      </c>
      <c r="B22">
        <v>20</v>
      </c>
      <c r="C22" t="s">
        <v>31</v>
      </c>
      <c r="D22">
        <v>80</v>
      </c>
      <c r="E22">
        <v>83.34</v>
      </c>
      <c r="F22">
        <f t="shared" si="0"/>
        <v>6945.5556000000006</v>
      </c>
      <c r="G22">
        <v>6</v>
      </c>
      <c r="H22">
        <v>21</v>
      </c>
      <c r="I22">
        <f t="shared" si="2"/>
        <v>500.04</v>
      </c>
      <c r="J22" s="4">
        <f t="shared" si="3"/>
        <v>4.46899354630357E-2</v>
      </c>
      <c r="K22" s="3">
        <v>0.51590000000000003</v>
      </c>
      <c r="L22" s="3">
        <f t="shared" si="1"/>
        <v>0.58823529411764708</v>
      </c>
      <c r="M22" s="3">
        <f t="shared" si="4"/>
        <v>7.2335294117647053E-2</v>
      </c>
      <c r="N22" s="7"/>
      <c r="O22" s="8"/>
    </row>
    <row r="23" spans="1:15">
      <c r="A23">
        <v>21</v>
      </c>
      <c r="B23">
        <v>23</v>
      </c>
      <c r="C23" t="s">
        <v>34</v>
      </c>
      <c r="D23">
        <v>80</v>
      </c>
      <c r="E23">
        <v>83.34</v>
      </c>
      <c r="F23">
        <f t="shared" si="0"/>
        <v>6945.5556000000006</v>
      </c>
      <c r="G23">
        <v>6</v>
      </c>
      <c r="H23">
        <v>21</v>
      </c>
      <c r="I23">
        <f t="shared" si="2"/>
        <v>500.04</v>
      </c>
      <c r="J23" s="4">
        <f t="shared" si="3"/>
        <v>4.46899354630357E-2</v>
      </c>
      <c r="K23" s="3">
        <v>0.51590000000000003</v>
      </c>
      <c r="L23" s="3">
        <f t="shared" si="1"/>
        <v>0.61764705882352944</v>
      </c>
      <c r="M23" s="3">
        <f t="shared" si="4"/>
        <v>0.10174705882352941</v>
      </c>
      <c r="N23" s="7"/>
      <c r="O23" s="8"/>
    </row>
    <row r="24" spans="1:15">
      <c r="A24">
        <v>22</v>
      </c>
      <c r="B24">
        <v>28</v>
      </c>
      <c r="C24" t="s">
        <v>39</v>
      </c>
      <c r="D24">
        <v>84</v>
      </c>
      <c r="E24">
        <v>87.5</v>
      </c>
      <c r="F24">
        <f t="shared" si="0"/>
        <v>7656.25</v>
      </c>
      <c r="G24">
        <v>2</v>
      </c>
      <c r="H24">
        <v>23</v>
      </c>
      <c r="I24">
        <f t="shared" si="2"/>
        <v>175</v>
      </c>
      <c r="J24" s="4">
        <f t="shared" si="3"/>
        <v>0.42160970122878916</v>
      </c>
      <c r="K24" s="3">
        <v>0.66269999999999996</v>
      </c>
      <c r="L24" s="3">
        <f t="shared" si="1"/>
        <v>0.6470588235294118</v>
      </c>
      <c r="M24" s="3">
        <f t="shared" si="4"/>
        <v>1.5641176470588158E-2</v>
      </c>
      <c r="N24" s="7"/>
      <c r="O24" s="8"/>
    </row>
    <row r="25" spans="1:15">
      <c r="A25">
        <v>23</v>
      </c>
      <c r="B25">
        <v>27</v>
      </c>
      <c r="C25" t="s">
        <v>38</v>
      </c>
      <c r="D25">
        <v>84</v>
      </c>
      <c r="E25">
        <v>87.5</v>
      </c>
      <c r="F25">
        <f t="shared" si="0"/>
        <v>7656.25</v>
      </c>
      <c r="G25">
        <v>2</v>
      </c>
      <c r="H25">
        <v>23</v>
      </c>
      <c r="I25">
        <f t="shared" si="2"/>
        <v>175</v>
      </c>
      <c r="J25" s="4">
        <f t="shared" si="3"/>
        <v>0.42160970122878916</v>
      </c>
      <c r="K25" s="3">
        <v>0.66269999999999996</v>
      </c>
      <c r="L25" s="3">
        <f t="shared" si="1"/>
        <v>0.67647058823529416</v>
      </c>
      <c r="M25" s="3">
        <f t="shared" si="4"/>
        <v>1.3770588235294201E-2</v>
      </c>
      <c r="N25" s="7"/>
      <c r="O25" s="8"/>
    </row>
    <row r="26" spans="1:15">
      <c r="A26">
        <v>24</v>
      </c>
      <c r="B26">
        <v>11</v>
      </c>
      <c r="C26" t="s">
        <v>22</v>
      </c>
      <c r="D26">
        <v>88</v>
      </c>
      <c r="E26">
        <v>91.67</v>
      </c>
      <c r="F26">
        <f t="shared" si="0"/>
        <v>8403.3888999999999</v>
      </c>
      <c r="G26">
        <v>4</v>
      </c>
      <c r="H26">
        <v>27</v>
      </c>
      <c r="I26">
        <f t="shared" si="2"/>
        <v>366.68</v>
      </c>
      <c r="J26" s="4">
        <f t="shared" si="3"/>
        <v>0.79943552412378771</v>
      </c>
      <c r="K26" s="3">
        <v>0.78520000000000001</v>
      </c>
      <c r="L26" s="3">
        <f t="shared" si="1"/>
        <v>0.70588235294117652</v>
      </c>
      <c r="M26" s="3">
        <f t="shared" si="4"/>
        <v>7.9317647058823493E-2</v>
      </c>
      <c r="N26" s="7"/>
      <c r="O26" s="8"/>
    </row>
    <row r="27" spans="1:15">
      <c r="A27">
        <v>25</v>
      </c>
      <c r="B27">
        <v>12</v>
      </c>
      <c r="C27" t="s">
        <v>23</v>
      </c>
      <c r="D27">
        <v>88</v>
      </c>
      <c r="E27">
        <v>91.67</v>
      </c>
      <c r="F27">
        <f t="shared" si="0"/>
        <v>8403.3888999999999</v>
      </c>
      <c r="G27">
        <v>4</v>
      </c>
      <c r="H27">
        <v>27</v>
      </c>
      <c r="I27">
        <f t="shared" si="2"/>
        <v>366.68</v>
      </c>
      <c r="J27" s="4">
        <f t="shared" si="3"/>
        <v>0.79943552412378771</v>
      </c>
      <c r="K27" s="3">
        <v>0.78520000000000001</v>
      </c>
      <c r="L27" s="3">
        <f t="shared" si="1"/>
        <v>0.73529411764705888</v>
      </c>
      <c r="M27" s="3">
        <f t="shared" si="4"/>
        <v>4.9905882352941133E-2</v>
      </c>
      <c r="N27" s="7"/>
      <c r="O27" s="8"/>
    </row>
    <row r="28" spans="1:15">
      <c r="A28">
        <v>26</v>
      </c>
      <c r="B28">
        <v>19</v>
      </c>
      <c r="C28" t="s">
        <v>30</v>
      </c>
      <c r="D28">
        <v>88</v>
      </c>
      <c r="E28">
        <v>91.67</v>
      </c>
      <c r="F28">
        <f t="shared" si="0"/>
        <v>8403.3888999999999</v>
      </c>
      <c r="G28">
        <v>4</v>
      </c>
      <c r="H28">
        <v>27</v>
      </c>
      <c r="I28">
        <f t="shared" si="2"/>
        <v>366.68</v>
      </c>
      <c r="J28" s="4">
        <f t="shared" si="3"/>
        <v>0.79943552412378771</v>
      </c>
      <c r="K28" s="3">
        <v>0.78520000000000001</v>
      </c>
      <c r="L28" s="3">
        <f t="shared" si="1"/>
        <v>0.76470588235294112</v>
      </c>
      <c r="M28" s="3">
        <f t="shared" si="4"/>
        <v>2.0494117647058885E-2</v>
      </c>
      <c r="N28" s="7"/>
      <c r="O28" s="8"/>
    </row>
    <row r="29" spans="1:15">
      <c r="A29">
        <v>27</v>
      </c>
      <c r="B29">
        <v>29</v>
      </c>
      <c r="C29" t="s">
        <v>40</v>
      </c>
      <c r="D29">
        <v>88</v>
      </c>
      <c r="E29">
        <v>91.67</v>
      </c>
      <c r="F29">
        <f t="shared" si="0"/>
        <v>8403.3888999999999</v>
      </c>
      <c r="G29">
        <v>4</v>
      </c>
      <c r="H29">
        <v>27</v>
      </c>
      <c r="I29">
        <f t="shared" si="2"/>
        <v>366.68</v>
      </c>
      <c r="J29" s="4">
        <f t="shared" si="3"/>
        <v>0.79943552412378771</v>
      </c>
      <c r="K29" s="3">
        <v>0.78520000000000001</v>
      </c>
      <c r="L29" s="3">
        <f t="shared" si="1"/>
        <v>0.79411764705882348</v>
      </c>
      <c r="M29" s="3">
        <f t="shared" si="4"/>
        <v>8.9176470588234746E-3</v>
      </c>
      <c r="N29" s="7"/>
      <c r="O29" s="8"/>
    </row>
    <row r="30" spans="1:15">
      <c r="A30">
        <v>28</v>
      </c>
      <c r="B30">
        <v>5</v>
      </c>
      <c r="C30" t="s">
        <v>16</v>
      </c>
      <c r="D30">
        <v>92</v>
      </c>
      <c r="E30">
        <v>95.84</v>
      </c>
      <c r="F30">
        <f t="shared" si="0"/>
        <v>9185.3056000000015</v>
      </c>
      <c r="G30">
        <v>4</v>
      </c>
      <c r="H30">
        <v>31</v>
      </c>
      <c r="I30">
        <f t="shared" si="2"/>
        <v>383.36</v>
      </c>
      <c r="J30" s="4">
        <f t="shared" si="3"/>
        <v>1.1772613470187863</v>
      </c>
      <c r="K30" s="3">
        <v>0.88100000000000001</v>
      </c>
      <c r="L30" s="3">
        <f t="shared" si="1"/>
        <v>0.82352941176470584</v>
      </c>
      <c r="M30" s="3">
        <f t="shared" si="4"/>
        <v>5.7470588235294162E-2</v>
      </c>
      <c r="N30" s="7"/>
      <c r="O30" s="8"/>
    </row>
    <row r="31" spans="1:15">
      <c r="A31">
        <v>29</v>
      </c>
      <c r="B31">
        <v>6</v>
      </c>
      <c r="C31" t="s">
        <v>17</v>
      </c>
      <c r="D31">
        <v>92</v>
      </c>
      <c r="E31">
        <v>95.84</v>
      </c>
      <c r="F31">
        <f t="shared" si="0"/>
        <v>9185.3056000000015</v>
      </c>
      <c r="G31">
        <v>4</v>
      </c>
      <c r="H31">
        <v>31</v>
      </c>
      <c r="I31">
        <f t="shared" si="2"/>
        <v>383.36</v>
      </c>
      <c r="J31" s="4">
        <f t="shared" si="3"/>
        <v>1.1772613470187863</v>
      </c>
      <c r="K31" s="3">
        <v>0.88100000000000001</v>
      </c>
      <c r="L31" s="3">
        <f t="shared" si="1"/>
        <v>0.8529411764705882</v>
      </c>
      <c r="M31" s="3">
        <f t="shared" si="4"/>
        <v>2.8058823529411803E-2</v>
      </c>
      <c r="N31" s="7"/>
      <c r="O31" s="8"/>
    </row>
    <row r="32" spans="1:15">
      <c r="A32">
        <v>30</v>
      </c>
      <c r="B32">
        <v>15</v>
      </c>
      <c r="C32" t="s">
        <v>26</v>
      </c>
      <c r="D32">
        <v>92</v>
      </c>
      <c r="E32">
        <v>95.84</v>
      </c>
      <c r="F32">
        <f t="shared" si="0"/>
        <v>9185.3056000000015</v>
      </c>
      <c r="G32">
        <v>4</v>
      </c>
      <c r="H32">
        <v>31</v>
      </c>
      <c r="I32">
        <f t="shared" si="2"/>
        <v>383.36</v>
      </c>
      <c r="J32" s="4">
        <f t="shared" si="3"/>
        <v>1.1772613470187863</v>
      </c>
      <c r="K32" s="3">
        <v>0.88100000000000001</v>
      </c>
      <c r="L32" s="3">
        <f t="shared" si="1"/>
        <v>0.88235294117647056</v>
      </c>
      <c r="M32" s="3">
        <f t="shared" si="4"/>
        <v>1.3529411764705568E-3</v>
      </c>
      <c r="N32" s="7"/>
      <c r="O32" s="8"/>
    </row>
    <row r="33" spans="1:21">
      <c r="A33">
        <v>31</v>
      </c>
      <c r="B33">
        <v>30</v>
      </c>
      <c r="C33" t="s">
        <v>41</v>
      </c>
      <c r="D33">
        <v>92</v>
      </c>
      <c r="E33">
        <v>95.84</v>
      </c>
      <c r="F33">
        <f t="shared" si="0"/>
        <v>9185.3056000000015</v>
      </c>
      <c r="G33">
        <v>4</v>
      </c>
      <c r="H33">
        <v>31</v>
      </c>
      <c r="I33">
        <f t="shared" si="2"/>
        <v>383.36</v>
      </c>
      <c r="J33" s="4">
        <f t="shared" si="3"/>
        <v>1.1772613470187863</v>
      </c>
      <c r="K33" s="3">
        <v>0.88100000000000001</v>
      </c>
      <c r="L33" s="3">
        <f t="shared" si="1"/>
        <v>0.91176470588235292</v>
      </c>
      <c r="M33" s="3">
        <f t="shared" si="4"/>
        <v>3.0764705882352916E-2</v>
      </c>
      <c r="N33" s="7"/>
      <c r="O33" s="8"/>
    </row>
    <row r="34" spans="1:21">
      <c r="A34">
        <v>32</v>
      </c>
      <c r="B34">
        <v>10</v>
      </c>
      <c r="C34" t="s">
        <v>21</v>
      </c>
      <c r="D34">
        <v>96</v>
      </c>
      <c r="E34">
        <v>100</v>
      </c>
      <c r="F34">
        <f t="shared" si="0"/>
        <v>10000</v>
      </c>
      <c r="G34">
        <v>3</v>
      </c>
      <c r="H34">
        <v>34</v>
      </c>
      <c r="I34">
        <f t="shared" si="2"/>
        <v>300</v>
      </c>
      <c r="J34" s="4">
        <f t="shared" si="3"/>
        <v>1.5541811127845397</v>
      </c>
      <c r="K34" s="3">
        <v>0.93940000000000001</v>
      </c>
      <c r="L34" s="3">
        <f t="shared" si="1"/>
        <v>0.94117647058823528</v>
      </c>
      <c r="M34" s="3">
        <f t="shared" si="4"/>
        <v>1.7764705882352683E-3</v>
      </c>
      <c r="N34" s="7"/>
      <c r="O34" s="8"/>
    </row>
    <row r="35" spans="1:21">
      <c r="A35">
        <v>33</v>
      </c>
      <c r="B35">
        <v>14</v>
      </c>
      <c r="C35" t="s">
        <v>25</v>
      </c>
      <c r="D35">
        <v>96</v>
      </c>
      <c r="E35">
        <v>100</v>
      </c>
      <c r="F35">
        <f t="shared" si="0"/>
        <v>10000</v>
      </c>
      <c r="G35">
        <v>3</v>
      </c>
      <c r="H35">
        <v>34</v>
      </c>
      <c r="I35">
        <f t="shared" si="2"/>
        <v>300</v>
      </c>
      <c r="J35" s="4">
        <f t="shared" si="3"/>
        <v>1.5541811127845397</v>
      </c>
      <c r="K35" s="3">
        <v>0.93940000000000001</v>
      </c>
      <c r="L35" s="3">
        <f t="shared" si="1"/>
        <v>0.97058823529411764</v>
      </c>
      <c r="M35" s="3">
        <f t="shared" si="4"/>
        <v>3.1188235294117628E-2</v>
      </c>
      <c r="N35" s="7"/>
      <c r="O35" s="8"/>
    </row>
    <row r="36" spans="1:21">
      <c r="A36">
        <v>34</v>
      </c>
      <c r="B36">
        <v>31</v>
      </c>
      <c r="C36" t="s">
        <v>42</v>
      </c>
      <c r="D36">
        <v>96</v>
      </c>
      <c r="E36">
        <v>100</v>
      </c>
      <c r="F36">
        <f t="shared" si="0"/>
        <v>10000</v>
      </c>
      <c r="G36">
        <v>3</v>
      </c>
      <c r="H36">
        <v>34</v>
      </c>
      <c r="I36">
        <f t="shared" si="2"/>
        <v>300</v>
      </c>
      <c r="J36" s="4">
        <f t="shared" si="3"/>
        <v>1.5541811127845397</v>
      </c>
      <c r="K36" s="3">
        <v>0.93940000000000001</v>
      </c>
      <c r="L36" s="3">
        <f t="shared" si="1"/>
        <v>1</v>
      </c>
      <c r="M36" s="3">
        <f t="shared" si="4"/>
        <v>6.0599999999999987E-2</v>
      </c>
      <c r="N36" s="7"/>
      <c r="O36" s="8"/>
    </row>
    <row r="37" spans="1:21">
      <c r="E37">
        <f>SUM(E3:E36)</f>
        <v>2816.79</v>
      </c>
      <c r="F37">
        <f>SUM(F3:F36)</f>
        <v>237381.72289999999</v>
      </c>
      <c r="O37" s="8"/>
      <c r="U37" s="2"/>
    </row>
    <row r="38" spans="1:21">
      <c r="E38">
        <f>AVERAGE(E3:E36)</f>
        <v>82.84676470588235</v>
      </c>
    </row>
    <row r="39" spans="1:21">
      <c r="E39">
        <f>STDEVA(E3:E36)</f>
        <v>11.036831649166778</v>
      </c>
    </row>
  </sheetData>
  <sortState ref="B3:P36">
    <sortCondition ref="E3"/>
  </sortState>
  <mergeCells count="2">
    <mergeCell ref="N3:N36"/>
    <mergeCell ref="O3:O3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5"/>
  <sheetViews>
    <sheetView tabSelected="1" topLeftCell="A2" zoomScale="71" zoomScaleNormal="71" zoomScalePageLayoutView="71" workbookViewId="0">
      <selection activeCell="I15" sqref="I15"/>
    </sheetView>
  </sheetViews>
  <sheetFormatPr baseColWidth="10" defaultColWidth="8.83203125" defaultRowHeight="14" x14ac:dyDescent="0"/>
  <cols>
    <col min="1" max="1" width="4.1640625" customWidth="1"/>
    <col min="2" max="2" width="4" customWidth="1"/>
    <col min="3" max="3" width="5.1640625" customWidth="1"/>
    <col min="4" max="4" width="5" customWidth="1"/>
    <col min="5" max="5" width="7.5" customWidth="1"/>
    <col min="6" max="6" width="11.83203125" customWidth="1"/>
    <col min="7" max="7" width="4.5" customWidth="1"/>
    <col min="8" max="8" width="4.6640625" customWidth="1"/>
    <col min="9" max="9" width="7.33203125" customWidth="1"/>
    <col min="10" max="10" width="7" customWidth="1"/>
    <col min="13" max="13" width="10.1640625" customWidth="1"/>
    <col min="20" max="20" width="19.83203125" customWidth="1"/>
  </cols>
  <sheetData>
    <row r="2" spans="1:21">
      <c r="A2" t="s">
        <v>0</v>
      </c>
      <c r="B2" s="1" t="s">
        <v>0</v>
      </c>
      <c r="C2" s="1" t="s">
        <v>1</v>
      </c>
      <c r="D2" s="1" t="s">
        <v>78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  <c r="L2" s="1" t="s">
        <v>9</v>
      </c>
      <c r="M2" s="1" t="s">
        <v>10</v>
      </c>
      <c r="N2" s="1" t="s">
        <v>83</v>
      </c>
      <c r="O2" s="1" t="s">
        <v>11</v>
      </c>
      <c r="T2" t="s">
        <v>79</v>
      </c>
      <c r="U2">
        <f>AVERAGE(E3:E34)</f>
        <v>75.589375000000004</v>
      </c>
    </row>
    <row r="3" spans="1:21">
      <c r="A3">
        <v>1</v>
      </c>
      <c r="B3">
        <v>25</v>
      </c>
      <c r="C3" t="s">
        <v>70</v>
      </c>
      <c r="D3">
        <v>48</v>
      </c>
      <c r="E3">
        <v>50</v>
      </c>
      <c r="F3">
        <f t="shared" ref="F3:F34" si="0">E3*E3</f>
        <v>2500</v>
      </c>
      <c r="G3">
        <v>2</v>
      </c>
      <c r="H3">
        <v>2</v>
      </c>
      <c r="I3">
        <f>(G3*E3)</f>
        <v>100</v>
      </c>
      <c r="J3" s="4">
        <f>STANDARDIZE(E3,U$2,U$3)</f>
        <v>-1.903806027732992</v>
      </c>
      <c r="K3">
        <v>2.87E-2</v>
      </c>
      <c r="L3" s="4">
        <f>A3/A$34</f>
        <v>3.125E-2</v>
      </c>
      <c r="M3">
        <f>ABS(K3-L3)</f>
        <v>2.5500000000000002E-3</v>
      </c>
      <c r="N3" s="8">
        <f>MAX(M3:M34)</f>
        <v>9.3999999999999972E-2</v>
      </c>
      <c r="O3" s="8">
        <v>0.159</v>
      </c>
      <c r="T3" t="s">
        <v>80</v>
      </c>
      <c r="U3">
        <f>STDEV(E3:E34)</f>
        <v>13.441167129022718</v>
      </c>
    </row>
    <row r="4" spans="1:21">
      <c r="A4">
        <v>2</v>
      </c>
      <c r="B4">
        <v>27</v>
      </c>
      <c r="C4" t="s">
        <v>72</v>
      </c>
      <c r="D4">
        <v>48</v>
      </c>
      <c r="E4">
        <v>50</v>
      </c>
      <c r="F4">
        <f t="shared" si="0"/>
        <v>2500</v>
      </c>
      <c r="G4">
        <v>2</v>
      </c>
      <c r="H4">
        <v>2</v>
      </c>
      <c r="I4">
        <f t="shared" ref="I4:I34" si="1">(G4*E4)</f>
        <v>100</v>
      </c>
      <c r="J4" s="4">
        <f t="shared" ref="J4:J34" si="2">STANDARDIZE(E4,U$2,U$3)</f>
        <v>-1.903806027732992</v>
      </c>
      <c r="K4">
        <v>2.87E-2</v>
      </c>
      <c r="L4" s="4">
        <f t="shared" ref="L4:L34" si="3">A4/A$34</f>
        <v>6.25E-2</v>
      </c>
      <c r="M4">
        <f t="shared" ref="M4:M34" si="4">ABS(K4-L4)</f>
        <v>3.3799999999999997E-2</v>
      </c>
      <c r="N4" s="8"/>
      <c r="O4" s="8"/>
    </row>
    <row r="5" spans="1:21">
      <c r="A5">
        <v>3</v>
      </c>
      <c r="B5">
        <v>8</v>
      </c>
      <c r="C5" t="s">
        <v>53</v>
      </c>
      <c r="D5">
        <v>56</v>
      </c>
      <c r="E5">
        <v>58.34</v>
      </c>
      <c r="F5">
        <f t="shared" si="0"/>
        <v>3403.5556000000006</v>
      </c>
      <c r="G5">
        <v>4</v>
      </c>
      <c r="H5">
        <v>6</v>
      </c>
      <c r="I5">
        <f t="shared" si="1"/>
        <v>233.36</v>
      </c>
      <c r="J5" s="4">
        <f t="shared" si="2"/>
        <v>-1.2833241960628883</v>
      </c>
      <c r="K5">
        <v>0.1002</v>
      </c>
      <c r="L5" s="4">
        <f t="shared" si="3"/>
        <v>9.375E-2</v>
      </c>
      <c r="M5">
        <f t="shared" si="4"/>
        <v>6.4499999999999974E-3</v>
      </c>
      <c r="N5" s="8"/>
      <c r="O5" s="8"/>
    </row>
    <row r="6" spans="1:21">
      <c r="A6">
        <v>4</v>
      </c>
      <c r="B6">
        <v>12</v>
      </c>
      <c r="C6" t="s">
        <v>57</v>
      </c>
      <c r="D6">
        <v>56</v>
      </c>
      <c r="E6">
        <v>58.34</v>
      </c>
      <c r="F6">
        <f t="shared" si="0"/>
        <v>3403.5556000000006</v>
      </c>
      <c r="G6">
        <v>4</v>
      </c>
      <c r="H6">
        <v>6</v>
      </c>
      <c r="I6">
        <f t="shared" si="1"/>
        <v>233.36</v>
      </c>
      <c r="J6" s="4">
        <f t="shared" si="2"/>
        <v>-1.2833241960628883</v>
      </c>
      <c r="K6">
        <v>0.1002</v>
      </c>
      <c r="L6" s="4">
        <f t="shared" si="3"/>
        <v>0.125</v>
      </c>
      <c r="M6">
        <f t="shared" si="4"/>
        <v>2.4800000000000003E-2</v>
      </c>
      <c r="N6" s="8"/>
      <c r="O6" s="8"/>
    </row>
    <row r="7" spans="1:21">
      <c r="A7">
        <v>5</v>
      </c>
      <c r="B7">
        <v>16</v>
      </c>
      <c r="C7" t="s">
        <v>61</v>
      </c>
      <c r="D7">
        <v>56</v>
      </c>
      <c r="E7">
        <v>58.34</v>
      </c>
      <c r="F7">
        <f t="shared" si="0"/>
        <v>3403.5556000000006</v>
      </c>
      <c r="G7">
        <v>4</v>
      </c>
      <c r="H7">
        <v>6</v>
      </c>
      <c r="I7">
        <f t="shared" si="1"/>
        <v>233.36</v>
      </c>
      <c r="J7" s="4">
        <f t="shared" si="2"/>
        <v>-1.2833241960628883</v>
      </c>
      <c r="K7">
        <v>0.1002</v>
      </c>
      <c r="L7" s="4">
        <f t="shared" si="3"/>
        <v>0.15625</v>
      </c>
      <c r="M7">
        <f t="shared" si="4"/>
        <v>5.6050000000000003E-2</v>
      </c>
      <c r="N7" s="8"/>
      <c r="O7" s="8"/>
    </row>
    <row r="8" spans="1:21">
      <c r="A8">
        <v>6</v>
      </c>
      <c r="B8">
        <v>23</v>
      </c>
      <c r="C8" t="s">
        <v>68</v>
      </c>
      <c r="D8">
        <v>56</v>
      </c>
      <c r="E8">
        <v>58.34</v>
      </c>
      <c r="F8">
        <f t="shared" si="0"/>
        <v>3403.5556000000006</v>
      </c>
      <c r="G8">
        <v>4</v>
      </c>
      <c r="H8">
        <v>6</v>
      </c>
      <c r="I8">
        <f t="shared" si="1"/>
        <v>233.36</v>
      </c>
      <c r="J8" s="4">
        <f t="shared" si="2"/>
        <v>-1.2833241960628883</v>
      </c>
      <c r="K8">
        <v>0.1002</v>
      </c>
      <c r="L8" s="4">
        <f t="shared" si="3"/>
        <v>0.1875</v>
      </c>
      <c r="M8">
        <f t="shared" si="4"/>
        <v>8.7300000000000003E-2</v>
      </c>
      <c r="N8" s="8"/>
      <c r="O8" s="8"/>
    </row>
    <row r="9" spans="1:21">
      <c r="A9">
        <v>7</v>
      </c>
      <c r="B9">
        <v>1</v>
      </c>
      <c r="C9" t="s">
        <v>46</v>
      </c>
      <c r="D9">
        <v>64</v>
      </c>
      <c r="E9">
        <v>66.67</v>
      </c>
      <c r="F9">
        <f t="shared" si="0"/>
        <v>4444.8888999999999</v>
      </c>
      <c r="G9">
        <v>5</v>
      </c>
      <c r="H9">
        <v>11</v>
      </c>
      <c r="I9">
        <f t="shared" si="1"/>
        <v>333.35</v>
      </c>
      <c r="J9" s="4">
        <f t="shared" si="2"/>
        <v>-0.66358634740438005</v>
      </c>
      <c r="K9">
        <v>0.25459999999999999</v>
      </c>
      <c r="L9" s="4">
        <f t="shared" si="3"/>
        <v>0.21875</v>
      </c>
      <c r="M9">
        <f t="shared" si="4"/>
        <v>3.5849999999999993E-2</v>
      </c>
      <c r="N9" s="8"/>
      <c r="O9" s="8"/>
    </row>
    <row r="10" spans="1:21">
      <c r="A10">
        <v>8</v>
      </c>
      <c r="B10">
        <v>7</v>
      </c>
      <c r="C10" t="s">
        <v>52</v>
      </c>
      <c r="D10">
        <v>64</v>
      </c>
      <c r="E10">
        <v>66.67</v>
      </c>
      <c r="F10">
        <f t="shared" si="0"/>
        <v>4444.8888999999999</v>
      </c>
      <c r="G10">
        <v>5</v>
      </c>
      <c r="H10">
        <v>11</v>
      </c>
      <c r="I10">
        <f t="shared" si="1"/>
        <v>333.35</v>
      </c>
      <c r="J10" s="4">
        <f t="shared" si="2"/>
        <v>-0.66358634740438005</v>
      </c>
      <c r="K10">
        <v>0.25459999999999999</v>
      </c>
      <c r="L10" s="4">
        <f t="shared" si="3"/>
        <v>0.25</v>
      </c>
      <c r="M10">
        <f t="shared" si="4"/>
        <v>4.599999999999993E-3</v>
      </c>
      <c r="N10" s="8"/>
      <c r="O10" s="8"/>
    </row>
    <row r="11" spans="1:21">
      <c r="A11">
        <v>9</v>
      </c>
      <c r="B11">
        <v>9</v>
      </c>
      <c r="C11" t="s">
        <v>54</v>
      </c>
      <c r="D11">
        <v>64</v>
      </c>
      <c r="E11">
        <v>66.67</v>
      </c>
      <c r="F11">
        <f t="shared" si="0"/>
        <v>4444.8888999999999</v>
      </c>
      <c r="G11">
        <v>5</v>
      </c>
      <c r="H11">
        <v>11</v>
      </c>
      <c r="I11">
        <f t="shared" si="1"/>
        <v>333.35</v>
      </c>
      <c r="J11" s="4">
        <f t="shared" si="2"/>
        <v>-0.66358634740438005</v>
      </c>
      <c r="K11">
        <v>0.25459999999999999</v>
      </c>
      <c r="L11" s="4">
        <f t="shared" si="3"/>
        <v>0.28125</v>
      </c>
      <c r="M11">
        <f t="shared" si="4"/>
        <v>2.6650000000000007E-2</v>
      </c>
      <c r="N11" s="8"/>
      <c r="O11" s="8"/>
    </row>
    <row r="12" spans="1:21">
      <c r="A12">
        <v>10</v>
      </c>
      <c r="B12">
        <v>17</v>
      </c>
      <c r="C12" t="s">
        <v>62</v>
      </c>
      <c r="D12">
        <v>64</v>
      </c>
      <c r="E12">
        <v>66.67</v>
      </c>
      <c r="F12">
        <f t="shared" si="0"/>
        <v>4444.8888999999999</v>
      </c>
      <c r="G12">
        <v>5</v>
      </c>
      <c r="H12">
        <v>11</v>
      </c>
      <c r="I12">
        <f t="shared" si="1"/>
        <v>333.35</v>
      </c>
      <c r="J12" s="4">
        <f t="shared" si="2"/>
        <v>-0.66358634740438005</v>
      </c>
      <c r="K12">
        <v>0.25459999999999999</v>
      </c>
      <c r="L12" s="4">
        <f t="shared" si="3"/>
        <v>0.3125</v>
      </c>
      <c r="M12">
        <f t="shared" si="4"/>
        <v>5.7900000000000007E-2</v>
      </c>
      <c r="N12" s="8"/>
      <c r="O12" s="8"/>
    </row>
    <row r="13" spans="1:21">
      <c r="A13">
        <v>11</v>
      </c>
      <c r="B13">
        <v>22</v>
      </c>
      <c r="C13" t="s">
        <v>67</v>
      </c>
      <c r="D13">
        <v>64</v>
      </c>
      <c r="E13">
        <v>66.67</v>
      </c>
      <c r="F13">
        <f t="shared" si="0"/>
        <v>4444.8888999999999</v>
      </c>
      <c r="G13">
        <v>5</v>
      </c>
      <c r="H13">
        <v>11</v>
      </c>
      <c r="I13">
        <f t="shared" si="1"/>
        <v>333.35</v>
      </c>
      <c r="J13" s="4">
        <f t="shared" si="2"/>
        <v>-0.66358634740438005</v>
      </c>
      <c r="K13">
        <v>0.25459999999999999</v>
      </c>
      <c r="L13" s="4">
        <f t="shared" si="3"/>
        <v>0.34375</v>
      </c>
      <c r="M13">
        <f t="shared" si="4"/>
        <v>8.9150000000000007E-2</v>
      </c>
      <c r="N13" s="8"/>
      <c r="O13" s="8"/>
    </row>
    <row r="14" spans="1:21">
      <c r="A14">
        <v>12</v>
      </c>
      <c r="B14">
        <v>6</v>
      </c>
      <c r="C14" t="s">
        <v>51</v>
      </c>
      <c r="D14">
        <v>68</v>
      </c>
      <c r="E14">
        <v>70.84</v>
      </c>
      <c r="F14">
        <f t="shared" si="0"/>
        <v>5018.3056000000006</v>
      </c>
      <c r="G14">
        <v>3</v>
      </c>
      <c r="H14">
        <v>14</v>
      </c>
      <c r="I14">
        <f t="shared" si="1"/>
        <v>212.52</v>
      </c>
      <c r="J14" s="4">
        <f t="shared" si="2"/>
        <v>-0.35334543156932824</v>
      </c>
      <c r="K14">
        <v>0.36309999999999998</v>
      </c>
      <c r="L14" s="4">
        <f t="shared" si="3"/>
        <v>0.375</v>
      </c>
      <c r="M14">
        <f t="shared" si="4"/>
        <v>1.1900000000000022E-2</v>
      </c>
      <c r="N14" s="8"/>
      <c r="O14" s="8"/>
    </row>
    <row r="15" spans="1:21">
      <c r="A15">
        <v>13</v>
      </c>
      <c r="B15">
        <v>18</v>
      </c>
      <c r="C15" t="s">
        <v>63</v>
      </c>
      <c r="D15">
        <v>68</v>
      </c>
      <c r="E15">
        <v>70.84</v>
      </c>
      <c r="F15">
        <f t="shared" si="0"/>
        <v>5018.3056000000006</v>
      </c>
      <c r="G15">
        <v>3</v>
      </c>
      <c r="H15">
        <v>14</v>
      </c>
      <c r="I15">
        <f t="shared" si="1"/>
        <v>212.52</v>
      </c>
      <c r="J15" s="4">
        <f t="shared" si="2"/>
        <v>-0.35334543156932824</v>
      </c>
      <c r="K15">
        <v>0.36309999999999998</v>
      </c>
      <c r="L15" s="4">
        <f t="shared" si="3"/>
        <v>0.40625</v>
      </c>
      <c r="M15">
        <f t="shared" si="4"/>
        <v>4.3150000000000022E-2</v>
      </c>
      <c r="N15" s="8"/>
      <c r="O15" s="8"/>
    </row>
    <row r="16" spans="1:21">
      <c r="A16">
        <v>14</v>
      </c>
      <c r="B16">
        <v>31</v>
      </c>
      <c r="C16" t="s">
        <v>76</v>
      </c>
      <c r="D16">
        <v>68</v>
      </c>
      <c r="E16">
        <v>70.84</v>
      </c>
      <c r="F16">
        <f t="shared" si="0"/>
        <v>5018.3056000000006</v>
      </c>
      <c r="G16">
        <v>3</v>
      </c>
      <c r="H16">
        <v>14</v>
      </c>
      <c r="I16">
        <f t="shared" si="1"/>
        <v>212.52</v>
      </c>
      <c r="J16" s="4">
        <f t="shared" si="2"/>
        <v>-0.35334543156932824</v>
      </c>
      <c r="K16">
        <v>0.36309999999999998</v>
      </c>
      <c r="L16" s="4">
        <f t="shared" si="3"/>
        <v>0.4375</v>
      </c>
      <c r="M16">
        <f t="shared" si="4"/>
        <v>7.4400000000000022E-2</v>
      </c>
      <c r="N16" s="8"/>
      <c r="O16" s="8"/>
    </row>
    <row r="17" spans="1:15">
      <c r="A17">
        <v>15</v>
      </c>
      <c r="B17">
        <v>19</v>
      </c>
      <c r="C17" t="s">
        <v>64</v>
      </c>
      <c r="D17">
        <v>72</v>
      </c>
      <c r="E17">
        <v>75</v>
      </c>
      <c r="F17">
        <f t="shared" si="0"/>
        <v>5625</v>
      </c>
      <c r="G17">
        <v>3</v>
      </c>
      <c r="H17">
        <v>17</v>
      </c>
      <c r="I17">
        <f t="shared" si="1"/>
        <v>225</v>
      </c>
      <c r="J17" s="4">
        <f t="shared" si="2"/>
        <v>-4.3848498745871656E-2</v>
      </c>
      <c r="K17">
        <v>0.51590000000000003</v>
      </c>
      <c r="L17" s="4">
        <f t="shared" si="3"/>
        <v>0.46875</v>
      </c>
      <c r="M17">
        <f t="shared" si="4"/>
        <v>4.7150000000000025E-2</v>
      </c>
      <c r="N17" s="8"/>
      <c r="O17" s="8"/>
    </row>
    <row r="18" spans="1:15">
      <c r="A18">
        <v>16</v>
      </c>
      <c r="B18">
        <v>24</v>
      </c>
      <c r="C18" t="s">
        <v>69</v>
      </c>
      <c r="D18">
        <v>72</v>
      </c>
      <c r="E18">
        <v>75</v>
      </c>
      <c r="F18">
        <f t="shared" si="0"/>
        <v>5625</v>
      </c>
      <c r="G18">
        <v>3</v>
      </c>
      <c r="H18">
        <v>17</v>
      </c>
      <c r="I18">
        <f t="shared" si="1"/>
        <v>225</v>
      </c>
      <c r="J18" s="4">
        <f t="shared" si="2"/>
        <v>-4.3848498745871656E-2</v>
      </c>
      <c r="K18">
        <v>0.51590000000000003</v>
      </c>
      <c r="L18" s="4">
        <f t="shared" si="3"/>
        <v>0.5</v>
      </c>
      <c r="M18">
        <f t="shared" si="4"/>
        <v>1.5900000000000025E-2</v>
      </c>
      <c r="N18" s="8"/>
      <c r="O18" s="8"/>
    </row>
    <row r="19" spans="1:15">
      <c r="A19">
        <v>17</v>
      </c>
      <c r="B19">
        <v>28</v>
      </c>
      <c r="C19" t="s">
        <v>73</v>
      </c>
      <c r="D19">
        <v>72</v>
      </c>
      <c r="E19">
        <v>75</v>
      </c>
      <c r="F19">
        <f t="shared" si="0"/>
        <v>5625</v>
      </c>
      <c r="G19">
        <v>3</v>
      </c>
      <c r="H19">
        <v>17</v>
      </c>
      <c r="I19">
        <f t="shared" si="1"/>
        <v>225</v>
      </c>
      <c r="J19" s="4">
        <f t="shared" si="2"/>
        <v>-4.3848498745871656E-2</v>
      </c>
      <c r="K19">
        <v>0.51590000000000003</v>
      </c>
      <c r="L19" s="4">
        <f t="shared" si="3"/>
        <v>0.53125</v>
      </c>
      <c r="M19">
        <f t="shared" si="4"/>
        <v>1.5349999999999975E-2</v>
      </c>
      <c r="N19" s="8"/>
      <c r="O19" s="8"/>
    </row>
    <row r="20" spans="1:15">
      <c r="A20">
        <v>18</v>
      </c>
      <c r="B20">
        <v>3</v>
      </c>
      <c r="C20" t="s">
        <v>48</v>
      </c>
      <c r="D20">
        <v>76</v>
      </c>
      <c r="E20">
        <v>79.17</v>
      </c>
      <c r="F20">
        <f t="shared" si="0"/>
        <v>6267.8888999999999</v>
      </c>
      <c r="G20">
        <v>1</v>
      </c>
      <c r="H20">
        <v>18</v>
      </c>
      <c r="I20">
        <f t="shared" si="1"/>
        <v>79.17</v>
      </c>
      <c r="J20" s="4">
        <f t="shared" si="2"/>
        <v>0.26639241708918016</v>
      </c>
      <c r="K20">
        <v>0.60640000000000005</v>
      </c>
      <c r="L20" s="4">
        <f t="shared" si="3"/>
        <v>0.5625</v>
      </c>
      <c r="M20">
        <f t="shared" si="4"/>
        <v>4.390000000000005E-2</v>
      </c>
      <c r="N20" s="8"/>
      <c r="O20" s="8"/>
    </row>
    <row r="21" spans="1:15">
      <c r="A21">
        <v>19</v>
      </c>
      <c r="B21">
        <v>4</v>
      </c>
      <c r="C21" t="s">
        <v>49</v>
      </c>
      <c r="D21">
        <v>78</v>
      </c>
      <c r="E21">
        <v>81.25</v>
      </c>
      <c r="F21">
        <f t="shared" si="0"/>
        <v>6601.5625</v>
      </c>
      <c r="G21">
        <v>1</v>
      </c>
      <c r="H21">
        <v>19</v>
      </c>
      <c r="I21">
        <f t="shared" si="1"/>
        <v>81.25</v>
      </c>
      <c r="J21" s="4">
        <f t="shared" si="2"/>
        <v>0.42114088350090839</v>
      </c>
      <c r="K21">
        <v>0.66269999999999996</v>
      </c>
      <c r="L21" s="4">
        <f t="shared" si="3"/>
        <v>0.59375</v>
      </c>
      <c r="M21">
        <f t="shared" si="4"/>
        <v>6.8949999999999956E-2</v>
      </c>
      <c r="N21" s="8"/>
      <c r="O21" s="8"/>
    </row>
    <row r="22" spans="1:15">
      <c r="A22">
        <v>20</v>
      </c>
      <c r="B22">
        <v>2</v>
      </c>
      <c r="C22" t="s">
        <v>47</v>
      </c>
      <c r="D22">
        <v>80</v>
      </c>
      <c r="E22">
        <v>83.34</v>
      </c>
      <c r="F22">
        <f t="shared" si="0"/>
        <v>6945.5556000000006</v>
      </c>
      <c r="G22">
        <v>4</v>
      </c>
      <c r="H22">
        <v>23</v>
      </c>
      <c r="I22">
        <f t="shared" si="1"/>
        <v>333.36</v>
      </c>
      <c r="J22" s="4">
        <f t="shared" si="2"/>
        <v>0.57663333292423191</v>
      </c>
      <c r="K22">
        <v>0.71899999999999997</v>
      </c>
      <c r="L22" s="4">
        <f t="shared" si="3"/>
        <v>0.625</v>
      </c>
      <c r="M22">
        <f t="shared" si="4"/>
        <v>9.3999999999999972E-2</v>
      </c>
      <c r="N22" s="8"/>
      <c r="O22" s="8"/>
    </row>
    <row r="23" spans="1:15">
      <c r="A23">
        <v>21</v>
      </c>
      <c r="B23">
        <v>14</v>
      </c>
      <c r="C23" t="s">
        <v>59</v>
      </c>
      <c r="D23">
        <v>80</v>
      </c>
      <c r="E23">
        <v>83.34</v>
      </c>
      <c r="F23">
        <f t="shared" si="0"/>
        <v>6945.5556000000006</v>
      </c>
      <c r="G23">
        <v>4</v>
      </c>
      <c r="H23">
        <v>23</v>
      </c>
      <c r="I23">
        <f t="shared" si="1"/>
        <v>333.36</v>
      </c>
      <c r="J23" s="4">
        <f t="shared" si="2"/>
        <v>0.57663333292423191</v>
      </c>
      <c r="K23">
        <v>0.71899999999999997</v>
      </c>
      <c r="L23" s="4">
        <f t="shared" si="3"/>
        <v>0.65625</v>
      </c>
      <c r="M23">
        <f t="shared" si="4"/>
        <v>6.2749999999999972E-2</v>
      </c>
      <c r="N23" s="8"/>
      <c r="O23" s="8"/>
    </row>
    <row r="24" spans="1:15">
      <c r="A24">
        <v>22</v>
      </c>
      <c r="B24">
        <v>26</v>
      </c>
      <c r="C24" t="s">
        <v>71</v>
      </c>
      <c r="D24">
        <v>80</v>
      </c>
      <c r="E24">
        <v>83.34</v>
      </c>
      <c r="F24">
        <f t="shared" si="0"/>
        <v>6945.5556000000006</v>
      </c>
      <c r="G24">
        <v>4</v>
      </c>
      <c r="H24">
        <v>23</v>
      </c>
      <c r="I24">
        <f t="shared" si="1"/>
        <v>333.36</v>
      </c>
      <c r="J24" s="4">
        <f t="shared" si="2"/>
        <v>0.57663333292423191</v>
      </c>
      <c r="K24">
        <v>0.71899999999999997</v>
      </c>
      <c r="L24" s="4">
        <f t="shared" si="3"/>
        <v>0.6875</v>
      </c>
      <c r="M24">
        <f t="shared" si="4"/>
        <v>3.1499999999999972E-2</v>
      </c>
      <c r="N24" s="8"/>
      <c r="O24" s="8"/>
    </row>
    <row r="25" spans="1:15">
      <c r="A25">
        <v>23</v>
      </c>
      <c r="B25">
        <v>29</v>
      </c>
      <c r="C25" t="s">
        <v>74</v>
      </c>
      <c r="D25">
        <v>80</v>
      </c>
      <c r="E25">
        <v>83.34</v>
      </c>
      <c r="F25">
        <f t="shared" si="0"/>
        <v>6945.5556000000006</v>
      </c>
      <c r="G25">
        <v>4</v>
      </c>
      <c r="H25">
        <v>23</v>
      </c>
      <c r="I25">
        <f t="shared" si="1"/>
        <v>333.36</v>
      </c>
      <c r="J25" s="4">
        <f t="shared" si="2"/>
        <v>0.57663333292423191</v>
      </c>
      <c r="K25">
        <v>0.71899999999999997</v>
      </c>
      <c r="L25" s="4">
        <f t="shared" si="3"/>
        <v>0.71875</v>
      </c>
      <c r="M25">
        <f t="shared" si="4"/>
        <v>2.4999999999997247E-4</v>
      </c>
      <c r="N25" s="8"/>
      <c r="O25" s="8"/>
    </row>
    <row r="26" spans="1:15">
      <c r="A26">
        <v>24</v>
      </c>
      <c r="B26">
        <v>11</v>
      </c>
      <c r="C26" t="s">
        <v>56</v>
      </c>
      <c r="D26">
        <v>84</v>
      </c>
      <c r="E26">
        <v>87.5</v>
      </c>
      <c r="F26">
        <f t="shared" si="0"/>
        <v>7656.25</v>
      </c>
      <c r="G26">
        <v>4</v>
      </c>
      <c r="H26">
        <v>27</v>
      </c>
      <c r="I26">
        <f t="shared" si="1"/>
        <v>350</v>
      </c>
      <c r="J26" s="4">
        <f t="shared" si="2"/>
        <v>0.88613026574768849</v>
      </c>
      <c r="K26">
        <v>0.81320000000000003</v>
      </c>
      <c r="L26" s="4">
        <f t="shared" si="3"/>
        <v>0.75</v>
      </c>
      <c r="M26">
        <f t="shared" si="4"/>
        <v>6.3200000000000034E-2</v>
      </c>
      <c r="N26" s="8"/>
      <c r="O26" s="8"/>
    </row>
    <row r="27" spans="1:15">
      <c r="A27">
        <v>25</v>
      </c>
      <c r="B27">
        <v>13</v>
      </c>
      <c r="C27" t="s">
        <v>58</v>
      </c>
      <c r="D27">
        <v>84</v>
      </c>
      <c r="E27">
        <v>87.5</v>
      </c>
      <c r="F27">
        <f t="shared" si="0"/>
        <v>7656.25</v>
      </c>
      <c r="G27">
        <v>4</v>
      </c>
      <c r="H27">
        <v>27</v>
      </c>
      <c r="I27">
        <f t="shared" si="1"/>
        <v>350</v>
      </c>
      <c r="J27" s="4">
        <f t="shared" si="2"/>
        <v>0.88613026574768849</v>
      </c>
      <c r="K27">
        <v>0.81320000000000003</v>
      </c>
      <c r="L27" s="4">
        <f t="shared" si="3"/>
        <v>0.78125</v>
      </c>
      <c r="M27">
        <f t="shared" si="4"/>
        <v>3.1950000000000034E-2</v>
      </c>
      <c r="N27" s="8"/>
      <c r="O27" s="8"/>
    </row>
    <row r="28" spans="1:15">
      <c r="A28">
        <v>26</v>
      </c>
      <c r="B28">
        <v>15</v>
      </c>
      <c r="C28" t="s">
        <v>60</v>
      </c>
      <c r="D28">
        <v>84</v>
      </c>
      <c r="E28">
        <v>87.5</v>
      </c>
      <c r="F28">
        <f t="shared" si="0"/>
        <v>7656.25</v>
      </c>
      <c r="G28">
        <v>4</v>
      </c>
      <c r="H28">
        <v>27</v>
      </c>
      <c r="I28">
        <f t="shared" si="1"/>
        <v>350</v>
      </c>
      <c r="J28" s="4">
        <f t="shared" si="2"/>
        <v>0.88613026574768849</v>
      </c>
      <c r="K28">
        <v>0.81320000000000003</v>
      </c>
      <c r="L28" s="4">
        <f t="shared" si="3"/>
        <v>0.8125</v>
      </c>
      <c r="M28">
        <f t="shared" si="4"/>
        <v>7.0000000000003393E-4</v>
      </c>
      <c r="N28" s="8"/>
      <c r="O28" s="8"/>
    </row>
    <row r="29" spans="1:15">
      <c r="A29">
        <v>27</v>
      </c>
      <c r="B29">
        <v>21</v>
      </c>
      <c r="C29" t="s">
        <v>66</v>
      </c>
      <c r="D29">
        <v>84</v>
      </c>
      <c r="E29">
        <v>87.5</v>
      </c>
      <c r="F29">
        <f t="shared" si="0"/>
        <v>7656.25</v>
      </c>
      <c r="G29">
        <v>4</v>
      </c>
      <c r="H29">
        <v>27</v>
      </c>
      <c r="I29">
        <f t="shared" si="1"/>
        <v>350</v>
      </c>
      <c r="J29" s="4">
        <f t="shared" si="2"/>
        <v>0.88613026574768849</v>
      </c>
      <c r="K29">
        <v>0.81320000000000003</v>
      </c>
      <c r="L29" s="4">
        <f t="shared" si="3"/>
        <v>0.84375</v>
      </c>
      <c r="M29">
        <f t="shared" si="4"/>
        <v>3.0549999999999966E-2</v>
      </c>
      <c r="N29" s="8"/>
      <c r="O29" s="8"/>
    </row>
    <row r="30" spans="1:15">
      <c r="A30">
        <v>28</v>
      </c>
      <c r="B30">
        <v>10</v>
      </c>
      <c r="C30" t="s">
        <v>55</v>
      </c>
      <c r="D30">
        <v>88</v>
      </c>
      <c r="E30">
        <v>91.67</v>
      </c>
      <c r="F30">
        <f t="shared" si="0"/>
        <v>8403.3888999999999</v>
      </c>
      <c r="G30">
        <v>3</v>
      </c>
      <c r="H30">
        <v>30</v>
      </c>
      <c r="I30">
        <f t="shared" si="1"/>
        <v>275.01</v>
      </c>
      <c r="J30" s="4">
        <f t="shared" si="2"/>
        <v>1.1963711815827403</v>
      </c>
      <c r="K30">
        <v>0.88290000000000002</v>
      </c>
      <c r="L30" s="4">
        <f t="shared" si="3"/>
        <v>0.875</v>
      </c>
      <c r="M30">
        <f t="shared" si="4"/>
        <v>7.9000000000000181E-3</v>
      </c>
      <c r="N30" s="8"/>
      <c r="O30" s="8"/>
    </row>
    <row r="31" spans="1:15">
      <c r="A31">
        <v>29</v>
      </c>
      <c r="B31">
        <v>20</v>
      </c>
      <c r="C31" t="s">
        <v>65</v>
      </c>
      <c r="D31">
        <v>88</v>
      </c>
      <c r="E31">
        <v>91.67</v>
      </c>
      <c r="F31">
        <f t="shared" si="0"/>
        <v>8403.3888999999999</v>
      </c>
      <c r="G31">
        <v>3</v>
      </c>
      <c r="H31">
        <v>30</v>
      </c>
      <c r="I31">
        <f t="shared" si="1"/>
        <v>275.01</v>
      </c>
      <c r="J31" s="4">
        <f t="shared" si="2"/>
        <v>1.1963711815827403</v>
      </c>
      <c r="K31">
        <v>0.88290000000000002</v>
      </c>
      <c r="L31" s="4">
        <f t="shared" si="3"/>
        <v>0.90625</v>
      </c>
      <c r="M31">
        <f t="shared" si="4"/>
        <v>2.3349999999999982E-2</v>
      </c>
      <c r="N31" s="8"/>
      <c r="O31" s="8"/>
    </row>
    <row r="32" spans="1:15">
      <c r="A32">
        <v>30</v>
      </c>
      <c r="B32">
        <v>32</v>
      </c>
      <c r="C32" t="s">
        <v>77</v>
      </c>
      <c r="D32">
        <v>88</v>
      </c>
      <c r="E32">
        <v>91.67</v>
      </c>
      <c r="F32">
        <f t="shared" si="0"/>
        <v>8403.3888999999999</v>
      </c>
      <c r="G32">
        <v>3</v>
      </c>
      <c r="H32">
        <v>30</v>
      </c>
      <c r="I32">
        <f t="shared" si="1"/>
        <v>275.01</v>
      </c>
      <c r="J32" s="4">
        <f t="shared" si="2"/>
        <v>1.1963711815827403</v>
      </c>
      <c r="K32">
        <v>0.88290000000000002</v>
      </c>
      <c r="L32" s="4">
        <f t="shared" si="3"/>
        <v>0.9375</v>
      </c>
      <c r="M32">
        <f t="shared" si="4"/>
        <v>5.4599999999999982E-2</v>
      </c>
      <c r="N32" s="8"/>
      <c r="O32" s="8"/>
    </row>
    <row r="33" spans="1:15">
      <c r="A33">
        <v>31</v>
      </c>
      <c r="B33">
        <v>30</v>
      </c>
      <c r="C33" t="s">
        <v>75</v>
      </c>
      <c r="D33">
        <v>92</v>
      </c>
      <c r="E33">
        <v>95.84</v>
      </c>
      <c r="F33">
        <f t="shared" si="0"/>
        <v>9185.3056000000015</v>
      </c>
      <c r="G33">
        <v>1</v>
      </c>
      <c r="H33">
        <v>31</v>
      </c>
      <c r="I33">
        <f t="shared" si="1"/>
        <v>95.84</v>
      </c>
      <c r="J33" s="4">
        <f t="shared" si="2"/>
        <v>1.5066120974177921</v>
      </c>
      <c r="K33">
        <v>0.93440000000000001</v>
      </c>
      <c r="L33" s="4">
        <f t="shared" si="3"/>
        <v>0.96875</v>
      </c>
      <c r="M33">
        <f t="shared" si="4"/>
        <v>3.4349999999999992E-2</v>
      </c>
      <c r="N33" s="8"/>
      <c r="O33" s="8"/>
    </row>
    <row r="34" spans="1:15">
      <c r="A34">
        <v>32</v>
      </c>
      <c r="B34">
        <v>5</v>
      </c>
      <c r="C34" t="s">
        <v>50</v>
      </c>
      <c r="D34">
        <v>96</v>
      </c>
      <c r="E34">
        <v>100</v>
      </c>
      <c r="F34">
        <f t="shared" si="0"/>
        <v>10000</v>
      </c>
      <c r="G34">
        <v>1</v>
      </c>
      <c r="H34">
        <v>32</v>
      </c>
      <c r="I34">
        <f t="shared" si="1"/>
        <v>100</v>
      </c>
      <c r="J34" s="4">
        <f t="shared" si="2"/>
        <v>1.8161090302412486</v>
      </c>
      <c r="K34">
        <v>0.96560000000000001</v>
      </c>
      <c r="L34" s="4">
        <f t="shared" si="3"/>
        <v>1</v>
      </c>
      <c r="M34">
        <f t="shared" si="4"/>
        <v>3.4399999999999986E-2</v>
      </c>
      <c r="N34" s="8"/>
      <c r="O34" s="8"/>
    </row>
    <row r="35" spans="1:15">
      <c r="E35">
        <f>SUM(E3:E34)</f>
        <v>2418.86</v>
      </c>
      <c r="F35">
        <f>SUM(F3:F34)</f>
        <v>188440.72979999997</v>
      </c>
    </row>
  </sheetData>
  <sortState ref="B3:N34">
    <sortCondition ref="E34"/>
  </sortState>
  <mergeCells count="2">
    <mergeCell ref="N3:N34"/>
    <mergeCell ref="O3:O3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workbookViewId="0">
      <selection activeCell="I1" sqref="I1:I34"/>
    </sheetView>
  </sheetViews>
  <sheetFormatPr baseColWidth="10" defaultColWidth="8.83203125" defaultRowHeight="14" x14ac:dyDescent="0"/>
  <sheetData>
    <row r="1" spans="2:9">
      <c r="B1">
        <v>1</v>
      </c>
      <c r="C1" t="s">
        <v>46</v>
      </c>
      <c r="D1">
        <v>64</v>
      </c>
      <c r="E1">
        <v>66.67</v>
      </c>
      <c r="I1" t="s">
        <v>84</v>
      </c>
    </row>
    <row r="2" spans="2:9">
      <c r="B2">
        <v>2</v>
      </c>
      <c r="C2" t="s">
        <v>47</v>
      </c>
      <c r="D2">
        <v>80</v>
      </c>
      <c r="E2">
        <v>83.34</v>
      </c>
      <c r="I2" t="s">
        <v>85</v>
      </c>
    </row>
    <row r="3" spans="2:9">
      <c r="B3">
        <v>3</v>
      </c>
      <c r="C3" t="s">
        <v>48</v>
      </c>
      <c r="D3">
        <v>76</v>
      </c>
      <c r="E3">
        <v>79.17</v>
      </c>
      <c r="I3" t="s">
        <v>86</v>
      </c>
    </row>
    <row r="4" spans="2:9">
      <c r="B4">
        <v>4</v>
      </c>
      <c r="C4" t="s">
        <v>49</v>
      </c>
      <c r="D4">
        <v>78</v>
      </c>
      <c r="E4">
        <v>81.25</v>
      </c>
      <c r="I4" t="s">
        <v>87</v>
      </c>
    </row>
    <row r="5" spans="2:9">
      <c r="B5">
        <v>5</v>
      </c>
      <c r="C5" t="s">
        <v>50</v>
      </c>
      <c r="D5">
        <v>96</v>
      </c>
      <c r="E5">
        <v>100</v>
      </c>
      <c r="I5" t="s">
        <v>88</v>
      </c>
    </row>
    <row r="6" spans="2:9">
      <c r="B6">
        <v>6</v>
      </c>
      <c r="C6" t="s">
        <v>51</v>
      </c>
      <c r="D6">
        <v>68</v>
      </c>
      <c r="E6">
        <v>70.84</v>
      </c>
      <c r="I6" t="s">
        <v>89</v>
      </c>
    </row>
    <row r="7" spans="2:9">
      <c r="B7">
        <v>7</v>
      </c>
      <c r="C7" t="s">
        <v>52</v>
      </c>
      <c r="D7">
        <v>64</v>
      </c>
      <c r="E7">
        <v>66.67</v>
      </c>
      <c r="I7" t="s">
        <v>90</v>
      </c>
    </row>
    <row r="8" spans="2:9">
      <c r="B8">
        <v>8</v>
      </c>
      <c r="C8" t="s">
        <v>53</v>
      </c>
      <c r="D8">
        <v>56</v>
      </c>
      <c r="E8">
        <v>58.34</v>
      </c>
      <c r="I8" t="s">
        <v>91</v>
      </c>
    </row>
    <row r="9" spans="2:9">
      <c r="B9">
        <v>9</v>
      </c>
      <c r="C9" t="s">
        <v>54</v>
      </c>
      <c r="D9">
        <v>64</v>
      </c>
      <c r="E9">
        <v>66.67</v>
      </c>
      <c r="I9" t="s">
        <v>92</v>
      </c>
    </row>
    <row r="10" spans="2:9">
      <c r="B10">
        <v>10</v>
      </c>
      <c r="C10" t="s">
        <v>55</v>
      </c>
      <c r="D10">
        <v>88</v>
      </c>
      <c r="E10">
        <v>91.67</v>
      </c>
      <c r="I10" t="s">
        <v>21</v>
      </c>
    </row>
    <row r="11" spans="2:9">
      <c r="B11">
        <v>11</v>
      </c>
      <c r="C11" t="s">
        <v>56</v>
      </c>
      <c r="D11">
        <v>84</v>
      </c>
      <c r="E11">
        <v>87.5</v>
      </c>
      <c r="I11" t="s">
        <v>22</v>
      </c>
    </row>
    <row r="12" spans="2:9">
      <c r="B12">
        <v>12</v>
      </c>
      <c r="C12" t="s">
        <v>57</v>
      </c>
      <c r="D12">
        <v>56</v>
      </c>
      <c r="E12">
        <v>58.34</v>
      </c>
      <c r="I12" t="s">
        <v>23</v>
      </c>
    </row>
    <row r="13" spans="2:9">
      <c r="B13">
        <v>13</v>
      </c>
      <c r="C13" t="s">
        <v>58</v>
      </c>
      <c r="D13">
        <v>84</v>
      </c>
      <c r="E13">
        <v>87.5</v>
      </c>
      <c r="I13" t="s">
        <v>24</v>
      </c>
    </row>
    <row r="14" spans="2:9">
      <c r="B14">
        <v>14</v>
      </c>
      <c r="C14" t="s">
        <v>59</v>
      </c>
      <c r="D14">
        <v>80</v>
      </c>
      <c r="E14">
        <v>83.34</v>
      </c>
      <c r="I14" t="s">
        <v>25</v>
      </c>
    </row>
    <row r="15" spans="2:9">
      <c r="B15">
        <v>15</v>
      </c>
      <c r="C15" t="s">
        <v>60</v>
      </c>
      <c r="D15">
        <v>84</v>
      </c>
      <c r="E15">
        <v>87.5</v>
      </c>
      <c r="I15" t="s">
        <v>26</v>
      </c>
    </row>
    <row r="16" spans="2:9">
      <c r="B16">
        <v>16</v>
      </c>
      <c r="C16" t="s">
        <v>61</v>
      </c>
      <c r="D16">
        <v>56</v>
      </c>
      <c r="E16">
        <v>58.34</v>
      </c>
      <c r="I16" t="s">
        <v>27</v>
      </c>
    </row>
    <row r="17" spans="2:9">
      <c r="B17">
        <v>17</v>
      </c>
      <c r="C17" t="s">
        <v>62</v>
      </c>
      <c r="D17">
        <v>64</v>
      </c>
      <c r="E17">
        <v>66.67</v>
      </c>
      <c r="I17" t="s">
        <v>28</v>
      </c>
    </row>
    <row r="18" spans="2:9">
      <c r="B18">
        <v>18</v>
      </c>
      <c r="C18" t="s">
        <v>63</v>
      </c>
      <c r="D18">
        <v>68</v>
      </c>
      <c r="E18">
        <v>70.84</v>
      </c>
      <c r="I18" t="s">
        <v>29</v>
      </c>
    </row>
    <row r="19" spans="2:9">
      <c r="B19">
        <v>19</v>
      </c>
      <c r="C19" t="s">
        <v>64</v>
      </c>
      <c r="D19">
        <v>72</v>
      </c>
      <c r="E19">
        <v>75</v>
      </c>
      <c r="I19" t="s">
        <v>30</v>
      </c>
    </row>
    <row r="20" spans="2:9">
      <c r="B20">
        <v>20</v>
      </c>
      <c r="C20" t="s">
        <v>65</v>
      </c>
      <c r="D20">
        <v>88</v>
      </c>
      <c r="E20">
        <v>91.67</v>
      </c>
      <c r="I20" t="s">
        <v>31</v>
      </c>
    </row>
    <row r="21" spans="2:9">
      <c r="B21">
        <v>21</v>
      </c>
      <c r="C21" t="s">
        <v>66</v>
      </c>
      <c r="D21">
        <v>84</v>
      </c>
      <c r="E21">
        <v>87.5</v>
      </c>
      <c r="I21" t="s">
        <v>32</v>
      </c>
    </row>
    <row r="22" spans="2:9">
      <c r="B22">
        <v>22</v>
      </c>
      <c r="C22" t="s">
        <v>67</v>
      </c>
      <c r="D22">
        <v>64</v>
      </c>
      <c r="E22">
        <v>66.67</v>
      </c>
      <c r="I22" t="s">
        <v>33</v>
      </c>
    </row>
    <row r="23" spans="2:9">
      <c r="B23">
        <v>23</v>
      </c>
      <c r="C23" t="s">
        <v>68</v>
      </c>
      <c r="D23">
        <v>56</v>
      </c>
      <c r="E23">
        <v>58.34</v>
      </c>
      <c r="I23" t="s">
        <v>34</v>
      </c>
    </row>
    <row r="24" spans="2:9">
      <c r="B24">
        <v>24</v>
      </c>
      <c r="C24" t="s">
        <v>69</v>
      </c>
      <c r="D24">
        <v>72</v>
      </c>
      <c r="E24">
        <v>75</v>
      </c>
      <c r="I24" t="s">
        <v>35</v>
      </c>
    </row>
    <row r="25" spans="2:9">
      <c r="B25">
        <v>25</v>
      </c>
      <c r="C25" t="s">
        <v>70</v>
      </c>
      <c r="D25">
        <v>48</v>
      </c>
      <c r="E25">
        <v>50</v>
      </c>
      <c r="I25" t="s">
        <v>36</v>
      </c>
    </row>
    <row r="26" spans="2:9">
      <c r="B26">
        <v>26</v>
      </c>
      <c r="C26" t="s">
        <v>71</v>
      </c>
      <c r="D26">
        <v>80</v>
      </c>
      <c r="E26">
        <v>83.34</v>
      </c>
      <c r="I26" t="s">
        <v>37</v>
      </c>
    </row>
    <row r="27" spans="2:9">
      <c r="B27">
        <v>27</v>
      </c>
      <c r="C27" t="s">
        <v>72</v>
      </c>
      <c r="D27">
        <v>48</v>
      </c>
      <c r="E27">
        <v>50</v>
      </c>
      <c r="I27" t="s">
        <v>38</v>
      </c>
    </row>
    <row r="28" spans="2:9">
      <c r="B28">
        <v>28</v>
      </c>
      <c r="C28" t="s">
        <v>73</v>
      </c>
      <c r="D28">
        <v>72</v>
      </c>
      <c r="E28">
        <v>75</v>
      </c>
      <c r="I28" t="s">
        <v>39</v>
      </c>
    </row>
    <row r="29" spans="2:9">
      <c r="B29">
        <v>29</v>
      </c>
      <c r="C29" t="s">
        <v>74</v>
      </c>
      <c r="D29">
        <v>80</v>
      </c>
      <c r="E29">
        <v>83.34</v>
      </c>
      <c r="I29" t="s">
        <v>40</v>
      </c>
    </row>
    <row r="30" spans="2:9">
      <c r="B30">
        <v>30</v>
      </c>
      <c r="C30" t="s">
        <v>75</v>
      </c>
      <c r="D30">
        <v>92</v>
      </c>
      <c r="E30">
        <v>95.84</v>
      </c>
      <c r="I30" t="s">
        <v>41</v>
      </c>
    </row>
    <row r="31" spans="2:9">
      <c r="B31">
        <v>31</v>
      </c>
      <c r="C31" t="s">
        <v>76</v>
      </c>
      <c r="D31">
        <v>68</v>
      </c>
      <c r="E31">
        <v>70.84</v>
      </c>
      <c r="I31" t="s">
        <v>42</v>
      </c>
    </row>
    <row r="32" spans="2:9">
      <c r="B32">
        <v>32</v>
      </c>
      <c r="C32" t="s">
        <v>77</v>
      </c>
      <c r="D32">
        <v>88</v>
      </c>
      <c r="E32">
        <v>91.67</v>
      </c>
      <c r="I32" t="s">
        <v>43</v>
      </c>
    </row>
    <row r="33" spans="9:9">
      <c r="I33" t="s">
        <v>44</v>
      </c>
    </row>
    <row r="34" spans="9:9">
      <c r="I34" t="s">
        <v>45</v>
      </c>
    </row>
  </sheetData>
  <sortState ref="B1:E32">
    <sortCondition ref="B1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A12" sqref="A12:A16"/>
    </sheetView>
  </sheetViews>
  <sheetFormatPr baseColWidth="10" defaultRowHeight="14" x14ac:dyDescent="0"/>
  <cols>
    <col min="1" max="1" width="8.6640625" customWidth="1"/>
  </cols>
  <sheetData>
    <row r="1" spans="1:7">
      <c r="B1" t="s">
        <v>99</v>
      </c>
      <c r="G1" t="s">
        <v>103</v>
      </c>
    </row>
    <row r="3" spans="1:7" ht="15" thickBot="1">
      <c r="A3">
        <v>1</v>
      </c>
      <c r="B3" s="5" t="s">
        <v>93</v>
      </c>
      <c r="F3">
        <v>1</v>
      </c>
      <c r="G3" s="5" t="s">
        <v>104</v>
      </c>
    </row>
    <row r="4" spans="1:7" ht="15" thickBot="1">
      <c r="A4">
        <v>2</v>
      </c>
      <c r="B4" s="5" t="s">
        <v>94</v>
      </c>
      <c r="F4">
        <v>2</v>
      </c>
      <c r="G4" s="5" t="s">
        <v>104</v>
      </c>
    </row>
    <row r="5" spans="1:7" ht="15" thickBot="1">
      <c r="A5">
        <v>3</v>
      </c>
      <c r="B5" s="5" t="s">
        <v>95</v>
      </c>
      <c r="F5">
        <v>3</v>
      </c>
      <c r="G5" s="5" t="s">
        <v>105</v>
      </c>
    </row>
    <row r="6" spans="1:7" ht="15" thickBot="1">
      <c r="A6">
        <v>4</v>
      </c>
      <c r="B6" s="5" t="s">
        <v>96</v>
      </c>
      <c r="F6">
        <v>4</v>
      </c>
      <c r="G6" s="5" t="s">
        <v>105</v>
      </c>
    </row>
    <row r="7" spans="1:7" ht="15" thickBot="1">
      <c r="A7">
        <v>5</v>
      </c>
      <c r="B7" s="5" t="s">
        <v>96</v>
      </c>
      <c r="F7">
        <v>5</v>
      </c>
      <c r="G7" s="5" t="s">
        <v>106</v>
      </c>
    </row>
    <row r="8" spans="1:7" ht="15" thickBot="1">
      <c r="A8">
        <v>6</v>
      </c>
      <c r="B8" s="5" t="s">
        <v>97</v>
      </c>
      <c r="F8">
        <v>6</v>
      </c>
      <c r="G8" s="5" t="s">
        <v>107</v>
      </c>
    </row>
    <row r="9" spans="1:7" ht="15" thickBot="1">
      <c r="A9">
        <v>7</v>
      </c>
      <c r="B9" s="5" t="s">
        <v>97</v>
      </c>
      <c r="F9">
        <v>7</v>
      </c>
      <c r="G9" s="5" t="s">
        <v>93</v>
      </c>
    </row>
    <row r="10" spans="1:7" ht="15" thickBot="1">
      <c r="A10">
        <v>8</v>
      </c>
      <c r="B10" s="5" t="s">
        <v>98</v>
      </c>
      <c r="F10">
        <v>8</v>
      </c>
      <c r="G10" s="5" t="s">
        <v>94</v>
      </c>
    </row>
    <row r="11" spans="1:7" ht="15" thickBot="1">
      <c r="A11">
        <v>9</v>
      </c>
      <c r="B11" s="5" t="s">
        <v>98</v>
      </c>
      <c r="F11">
        <v>9</v>
      </c>
      <c r="G11" s="5" t="s">
        <v>95</v>
      </c>
    </row>
    <row r="12" spans="1:7">
      <c r="A12" t="s">
        <v>100</v>
      </c>
      <c r="B12">
        <f>SUM(B3:B11)</f>
        <v>0</v>
      </c>
      <c r="F12" t="s">
        <v>100</v>
      </c>
    </row>
    <row r="13" spans="1:7">
      <c r="A13" t="s">
        <v>81</v>
      </c>
      <c r="F13" t="s">
        <v>81</v>
      </c>
    </row>
    <row r="14" spans="1:7">
      <c r="A14" t="s">
        <v>101</v>
      </c>
      <c r="F14" t="s">
        <v>101</v>
      </c>
    </row>
    <row r="15" spans="1:7">
      <c r="A15" t="s">
        <v>102</v>
      </c>
      <c r="F15" t="s">
        <v>102</v>
      </c>
    </row>
    <row r="16" spans="1:7">
      <c r="A16" t="s">
        <v>80</v>
      </c>
      <c r="F16" t="s">
        <v>80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/>
  </sheetViews>
  <sheetFormatPr baseColWidth="10" defaultRowHeight="14" x14ac:dyDescent="0"/>
  <sheetData>
    <row r="1" spans="1:1">
      <c r="A1" t="s">
        <v>108</v>
      </c>
    </row>
    <row r="14" spans="1:1">
      <c r="A14" t="s">
        <v>100</v>
      </c>
    </row>
    <row r="15" spans="1:1">
      <c r="A15" t="s">
        <v>81</v>
      </c>
    </row>
    <row r="16" spans="1:1">
      <c r="A16" t="s">
        <v>101</v>
      </c>
    </row>
    <row r="17" spans="1:1">
      <c r="A17" t="s">
        <v>102</v>
      </c>
    </row>
    <row r="18" spans="1:1">
      <c r="A18" t="s">
        <v>80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K. EKSPERIMEN</vt:lpstr>
      <vt:lpstr>K. KONTROL</vt:lpstr>
      <vt:lpstr>Sheet3</vt:lpstr>
      <vt:lpstr>EKSPERIMEN </vt:lpstr>
      <vt:lpstr>KONTROL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</dc:creator>
  <cp:lastModifiedBy>MACJAYA</cp:lastModifiedBy>
  <dcterms:created xsi:type="dcterms:W3CDTF">2022-01-11T01:44:28Z</dcterms:created>
  <dcterms:modified xsi:type="dcterms:W3CDTF">2022-05-12T08:55:03Z</dcterms:modified>
</cp:coreProperties>
</file>